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APER NICO\modificaciones paper\"/>
    </mc:Choice>
  </mc:AlternateContent>
  <bookViews>
    <workbookView xWindow="0" yWindow="0" windowWidth="20490" windowHeight="6195"/>
  </bookViews>
  <sheets>
    <sheet name="deuda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1" l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7" i="1"/>
  <c r="C47" i="1"/>
  <c r="B47" i="1"/>
  <c r="D46" i="1"/>
  <c r="C46" i="1"/>
  <c r="B46" i="1"/>
  <c r="D45" i="1"/>
  <c r="C45" i="1"/>
  <c r="B45" i="1"/>
  <c r="D44" i="1"/>
  <c r="C44" i="1"/>
  <c r="B44" i="1"/>
  <c r="D43" i="1"/>
  <c r="C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J21" i="1"/>
  <c r="I21" i="1"/>
  <c r="H21" i="1" s="1"/>
  <c r="K21" i="1" s="1"/>
  <c r="G21" i="1"/>
  <c r="B21" i="1"/>
  <c r="J20" i="1"/>
  <c r="I20" i="1"/>
  <c r="H20" i="1"/>
  <c r="G20" i="1"/>
  <c r="B20" i="1"/>
  <c r="J19" i="1"/>
  <c r="H19" i="1" s="1"/>
  <c r="K19" i="1" s="1"/>
  <c r="I19" i="1"/>
  <c r="G19" i="1"/>
  <c r="F19" i="1"/>
  <c r="B19" i="1"/>
  <c r="J18" i="1"/>
  <c r="I18" i="1"/>
  <c r="H18" i="1" s="1"/>
  <c r="B18" i="1"/>
  <c r="J17" i="1"/>
  <c r="H17" i="1" s="1"/>
  <c r="I17" i="1"/>
  <c r="B17" i="1"/>
  <c r="J16" i="1"/>
  <c r="I16" i="1"/>
  <c r="H16" i="1" s="1"/>
  <c r="K16" i="1" s="1"/>
  <c r="B16" i="1"/>
  <c r="J15" i="1"/>
  <c r="I15" i="1"/>
  <c r="H15" i="1"/>
  <c r="K15" i="1" s="1"/>
  <c r="B15" i="1"/>
  <c r="J14" i="1"/>
  <c r="I14" i="1"/>
  <c r="H14" i="1" s="1"/>
  <c r="K14" i="1" s="1"/>
  <c r="B14" i="1"/>
  <c r="J13" i="1"/>
  <c r="H13" i="1" s="1"/>
  <c r="I13" i="1"/>
  <c r="B13" i="1"/>
  <c r="J12" i="1"/>
  <c r="I12" i="1"/>
  <c r="H12" i="1" s="1"/>
  <c r="K12" i="1" s="1"/>
  <c r="B12" i="1"/>
  <c r="J11" i="1"/>
  <c r="I11" i="1"/>
  <c r="H11" i="1"/>
  <c r="B11" i="1"/>
  <c r="J10" i="1"/>
  <c r="I10" i="1"/>
  <c r="H10" i="1" s="1"/>
  <c r="K10" i="1" s="1"/>
  <c r="B10" i="1"/>
  <c r="J9" i="1"/>
  <c r="H9" i="1" s="1"/>
  <c r="I9" i="1"/>
  <c r="B9" i="1"/>
  <c r="J8" i="1"/>
  <c r="I8" i="1"/>
  <c r="H8" i="1" s="1"/>
  <c r="F8" i="1"/>
  <c r="B8" i="1"/>
  <c r="J7" i="1"/>
  <c r="I7" i="1"/>
  <c r="H7" i="1" s="1"/>
  <c r="F7" i="1"/>
  <c r="B7" i="1"/>
  <c r="J6" i="1"/>
  <c r="I6" i="1"/>
  <c r="H6" i="1" s="1"/>
  <c r="F6" i="1"/>
  <c r="B6" i="1"/>
  <c r="J5" i="1"/>
  <c r="I5" i="1"/>
  <c r="H5" i="1" s="1"/>
  <c r="F5" i="1"/>
  <c r="B5" i="1"/>
  <c r="J4" i="1"/>
  <c r="I4" i="1"/>
  <c r="H4" i="1" s="1"/>
  <c r="K4" i="1" s="1"/>
  <c r="F4" i="1"/>
  <c r="B4" i="1"/>
  <c r="J3" i="1"/>
  <c r="I3" i="1"/>
  <c r="H3" i="1" s="1"/>
  <c r="K3" i="1" s="1"/>
  <c r="F3" i="1"/>
  <c r="B3" i="1"/>
  <c r="J2" i="1"/>
  <c r="H2" i="1" s="1"/>
  <c r="I2" i="1"/>
  <c r="B2" i="1"/>
  <c r="K17" i="1" l="1"/>
  <c r="K5" i="1"/>
  <c r="K6" i="1"/>
  <c r="K7" i="1"/>
  <c r="K8" i="1"/>
  <c r="K9" i="1"/>
  <c r="K18" i="1"/>
  <c r="K11" i="1"/>
  <c r="K13" i="1"/>
  <c r="K20" i="1"/>
</calcChain>
</file>

<file path=xl/comments1.xml><?xml version="1.0" encoding="utf-8"?>
<comments xmlns="http://schemas.openxmlformats.org/spreadsheetml/2006/main">
  <authors>
    <author>Laboratorio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Laboratorio:</t>
        </r>
        <r>
          <rPr>
            <sz val="9"/>
            <color indexed="81"/>
            <rFont val="Tahoma"/>
            <family val="2"/>
          </rPr>
          <t xml:space="preserve">
ver en ministerior de finanzas, deuda gc por acreedor o sino ver por deudor y solo ver el gobierno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Laboratorio:</t>
        </r>
        <r>
          <rPr>
            <sz val="9"/>
            <color indexed="81"/>
            <rFont val="Tahoma"/>
            <family val="2"/>
          </rPr>
          <t xml:space="preserve">
iem 2,5
la total y la del GC es la misma.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Laboratorio:</t>
        </r>
        <r>
          <rPr>
            <sz val="9"/>
            <color indexed="81"/>
            <rFont val="Tahoma"/>
            <family val="2"/>
          </rPr>
          <t xml:space="preserve">
iem 331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Laboratorio:</t>
        </r>
        <r>
          <rPr>
            <sz val="9"/>
            <color indexed="81"/>
            <rFont val="Tahoma"/>
            <family val="2"/>
          </rPr>
          <t xml:space="preserve">
iem 2,5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Laboratorio:</t>
        </r>
        <r>
          <rPr>
            <sz val="9"/>
            <color indexed="81"/>
            <rFont val="Tahoma"/>
            <family val="2"/>
          </rPr>
          <t xml:space="preserve">
iem 331</t>
        </r>
      </text>
    </comment>
    <comment ref="D35" authorId="0" shapeId="0">
      <text>
        <r>
          <rPr>
            <b/>
            <sz val="9"/>
            <color indexed="81"/>
            <rFont val="Tahoma"/>
            <family val="2"/>
          </rPr>
          <t>Laboratorio:</t>
        </r>
        <r>
          <rPr>
            <sz val="9"/>
            <color indexed="81"/>
            <rFont val="Tahoma"/>
            <family val="2"/>
          </rPr>
          <t xml:space="preserve">
iem 2,5</t>
        </r>
      </text>
    </comment>
  </commentList>
</comments>
</file>

<file path=xl/sharedStrings.xml><?xml version="1.0" encoding="utf-8"?>
<sst xmlns="http://schemas.openxmlformats.org/spreadsheetml/2006/main" count="10" uniqueCount="4">
  <si>
    <t>Total</t>
  </si>
  <si>
    <t>Externa</t>
  </si>
  <si>
    <t>Interna</t>
  </si>
  <si>
    <t>PIB nominal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</si>
</sst>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);\(#,##0.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3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9" fontId="0" fillId="0" borderId="0" xfId="1" applyFont="1"/>
    <xf numFmtId="9" fontId="0" fillId="0" borderId="0" xfId="0" applyNumberFormat="1"/>
    <xf numFmtId="17" fontId="2" fillId="3" borderId="1" xfId="0" applyNumberFormat="1" applyFont="1" applyFill="1" applyBorder="1" applyAlignment="1">
      <alignment horizontal="center" vertical="center" wrapText="1"/>
    </xf>
    <xf numFmtId="3" fontId="3" fillId="3" borderId="0" xfId="2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_Iem-331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C" sz="1100"/>
              <a:t>Gráfico 10. Stock de</a:t>
            </a:r>
            <a:r>
              <a:rPr lang="es-EC" sz="1100" baseline="0"/>
              <a:t> la d</a:t>
            </a:r>
            <a:r>
              <a:rPr lang="es-EC" sz="1100"/>
              <a:t>euda del GC (% PIB)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7405053284002147E-2"/>
          <c:y val="0.15979248776435381"/>
          <c:w val="0.87744313210848646"/>
          <c:h val="0.5443961343216373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deuda!$I$1</c:f>
              <c:strCache>
                <c:ptCount val="1"/>
                <c:pt idx="0">
                  <c:v>Externa</c:v>
                </c:pt>
              </c:strCache>
            </c:strRef>
          </c:tx>
          <c:spPr>
            <a:solidFill>
              <a:srgbClr val="C00000">
                <a:alpha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0000">
                  <a:alpha val="75000"/>
                </a:srgbClr>
              </a:solidFill>
              <a:effectLst/>
            </c:spPr>
            <c:extLst>
              <c:ext xmlns:c16="http://schemas.microsoft.com/office/drawing/2014/chart" uri="{C3380CC4-5D6E-409C-BE32-E72D297353CC}">
                <c16:uniqueId val="{00000001-9777-4D70-8F01-77EBFF976D30}"/>
              </c:ext>
            </c:extLst>
          </c:dPt>
          <c:cat>
            <c:numRef>
              <c:f>deuda!$G$2:$G$19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deuda!$I$2:$I$19</c:f>
              <c:numCache>
                <c:formatCode>0%</c:formatCode>
                <c:ptCount val="18"/>
                <c:pt idx="0">
                  <c:v>0.48263510952610417</c:v>
                </c:pt>
                <c:pt idx="1">
                  <c:v>0.37923316693043629</c:v>
                </c:pt>
                <c:pt idx="2">
                  <c:v>0.34148021932158962</c:v>
                </c:pt>
                <c:pt idx="3">
                  <c:v>0.3113139150425781</c:v>
                </c:pt>
                <c:pt idx="4">
                  <c:v>0.26867323677927601</c:v>
                </c:pt>
                <c:pt idx="5">
                  <c:v>0.23509962214884517</c:v>
                </c:pt>
                <c:pt idx="6">
                  <c:v>0.19459833848282354</c:v>
                </c:pt>
                <c:pt idx="7">
                  <c:v>0.18842420833199611</c:v>
                </c:pt>
                <c:pt idx="8">
                  <c:v>0.15549207056985181</c:v>
                </c:pt>
                <c:pt idx="9">
                  <c:v>0.10391606893227198</c:v>
                </c:pt>
                <c:pt idx="10">
                  <c:v>0.11110860790943709</c:v>
                </c:pt>
                <c:pt idx="11">
                  <c:v>0.11576672802478166</c:v>
                </c:pt>
                <c:pt idx="12">
                  <c:v>0.11351324153583328</c:v>
                </c:pt>
                <c:pt idx="13">
                  <c:v>0.12472240649995392</c:v>
                </c:pt>
                <c:pt idx="14">
                  <c:v>0.1517188307912137</c:v>
                </c:pt>
                <c:pt idx="15">
                  <c:v>0.18313355046950622</c:v>
                </c:pt>
                <c:pt idx="16">
                  <c:v>0.23155026507715368</c:v>
                </c:pt>
                <c:pt idx="17">
                  <c:v>0.27130894224739238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77-4D70-8F01-77EBFF976D30}"/>
            </c:ext>
          </c:extLst>
        </c:ser>
        <c:ser>
          <c:idx val="2"/>
          <c:order val="1"/>
          <c:tx>
            <c:strRef>
              <c:f>deuda!$J$1</c:f>
              <c:strCache>
                <c:ptCount val="1"/>
                <c:pt idx="0">
                  <c:v>Interna</c:v>
                </c:pt>
              </c:strCache>
            </c:strRef>
          </c:tx>
          <c:invertIfNegative val="0"/>
          <c:cat>
            <c:numRef>
              <c:f>deuda!$G$2:$G$19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deuda!$J$2:$J$19</c:f>
              <c:numCache>
                <c:formatCode>0%</c:formatCode>
                <c:ptCount val="18"/>
                <c:pt idx="0">
                  <c:v>0.15415478507337979</c:v>
                </c:pt>
                <c:pt idx="1">
                  <c:v>0.11449088217076087</c:v>
                </c:pt>
                <c:pt idx="2">
                  <c:v>9.7078893808510258E-2</c:v>
                </c:pt>
                <c:pt idx="3">
                  <c:v>9.29982797075731E-2</c:v>
                </c:pt>
                <c:pt idx="4">
                  <c:v>9.5352326312817551E-2</c:v>
                </c:pt>
                <c:pt idx="5">
                  <c:v>8.8811343894662803E-2</c:v>
                </c:pt>
                <c:pt idx="6">
                  <c:v>7.0031891533412563E-2</c:v>
                </c:pt>
                <c:pt idx="7">
                  <c:v>6.3521332865770705E-2</c:v>
                </c:pt>
                <c:pt idx="8">
                  <c:v>5.9023015801706061E-2</c:v>
                </c:pt>
                <c:pt idx="9">
                  <c:v>4.5461568401991094E-2</c:v>
                </c:pt>
                <c:pt idx="10">
                  <c:v>6.7068666988127676E-2</c:v>
                </c:pt>
                <c:pt idx="11">
                  <c:v>5.68445627054893E-2</c:v>
                </c:pt>
                <c:pt idx="12">
                  <c:v>8.8490677177922084E-2</c:v>
                </c:pt>
                <c:pt idx="13">
                  <c:v>0.10434793755846433</c:v>
                </c:pt>
                <c:pt idx="14">
                  <c:v>0.12345197324722151</c:v>
                </c:pt>
                <c:pt idx="15">
                  <c:v>0.12635668934687647</c:v>
                </c:pt>
                <c:pt idx="16">
                  <c:v>0.12465131240998392</c:v>
                </c:pt>
                <c:pt idx="17">
                  <c:v>0.1417668622802121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77-4D70-8F01-77EBFF976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6225920"/>
        <c:axId val="156227456"/>
      </c:barChart>
      <c:catAx>
        <c:axId val="156225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s-EC"/>
          </a:p>
        </c:txPr>
        <c:crossAx val="156227456"/>
        <c:crosses val="autoZero"/>
        <c:auto val="1"/>
        <c:lblAlgn val="ctr"/>
        <c:lblOffset val="100"/>
        <c:noMultiLvlLbl val="0"/>
      </c:catAx>
      <c:valAx>
        <c:axId val="15622745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5622592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24984820647419073"/>
          <c:y val="0.83057669874599005"/>
          <c:w val="0.47237401574803151"/>
          <c:h val="6.558253135024787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Times New Roman" pitchFamily="18" charset="0"/>
          <a:cs typeface="Times New Roman" pitchFamily="18" charset="0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C" sz="1100"/>
              <a:t>Gráfico 11. Stock de</a:t>
            </a:r>
            <a:r>
              <a:rPr lang="es-EC" sz="1100" baseline="0"/>
              <a:t> la d</a:t>
            </a:r>
            <a:r>
              <a:rPr lang="es-EC" sz="1100"/>
              <a:t>euda del GC (millones)*</a:t>
            </a:r>
          </a:p>
        </c:rich>
      </c:tx>
      <c:layout>
        <c:manualLayout>
          <c:xMode val="edge"/>
          <c:yMode val="edge"/>
          <c:x val="0.14044074679344326"/>
          <c:y val="3.875845794505044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07175753974148"/>
          <c:y val="0.18091454164559706"/>
          <c:w val="0.83745192228329945"/>
          <c:h val="0.46321413951696411"/>
        </c:manualLayout>
      </c:layout>
      <c:lineChart>
        <c:grouping val="standard"/>
        <c:varyColors val="0"/>
        <c:ser>
          <c:idx val="1"/>
          <c:order val="0"/>
          <c:tx>
            <c:strRef>
              <c:f>deuda!$I$1</c:f>
              <c:strCache>
                <c:ptCount val="1"/>
                <c:pt idx="0">
                  <c:v>Externa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Pt>
            <c:idx val="0"/>
            <c:bubble3D val="0"/>
            <c:spPr>
              <a:ln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A47-462B-AA80-803686278934}"/>
              </c:ext>
            </c:extLst>
          </c:dPt>
          <c:cat>
            <c:numRef>
              <c:f>deuda!$A$2:$A$19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deuda!$C$36:$C$53</c:f>
              <c:numCache>
                <c:formatCode>#,##0</c:formatCode>
                <c:ptCount val="18"/>
                <c:pt idx="0">
                  <c:v>3934.1538013211962</c:v>
                </c:pt>
                <c:pt idx="1">
                  <c:v>5220.6390529998343</c:v>
                </c:pt>
                <c:pt idx="2">
                  <c:v>5998.054603675987</c:v>
                </c:pt>
                <c:pt idx="3">
                  <c:v>6589.1684781254562</c:v>
                </c:pt>
                <c:pt idx="4">
                  <c:v>6540.6630351307422</c:v>
                </c:pt>
                <c:pt idx="5">
                  <c:v>6695.6415411026965</c:v>
                </c:pt>
                <c:pt idx="6">
                  <c:v>6428.4780046145943</c:v>
                </c:pt>
                <c:pt idx="7">
                  <c:v>7009.0712260683458</c:v>
                </c:pt>
                <c:pt idx="8">
                  <c:v>7622.0576596104447</c:v>
                </c:pt>
                <c:pt idx="9">
                  <c:v>5378.6200856529131</c:v>
                </c:pt>
                <c:pt idx="10">
                  <c:v>6611.0112374500131</c:v>
                </c:pt>
                <c:pt idx="11">
                  <c:v>8275.5703740597091</c:v>
                </c:pt>
                <c:pt idx="12">
                  <c:v>9374.383867592258</c:v>
                </c:pt>
                <c:pt idx="13">
                  <c:v>11445.06845654837</c:v>
                </c:pt>
                <c:pt idx="14">
                  <c:v>15433.8</c:v>
                </c:pt>
                <c:pt idx="15">
                  <c:v>17588.874047642472</c:v>
                </c:pt>
                <c:pt idx="16">
                  <c:v>22136.114706666136</c:v>
                </c:pt>
                <c:pt idx="17">
                  <c:v>27121.460216777588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47-462B-AA80-803686278934}"/>
            </c:ext>
          </c:extLst>
        </c:ser>
        <c:ser>
          <c:idx val="2"/>
          <c:order val="1"/>
          <c:tx>
            <c:strRef>
              <c:f>deuda!$J$1</c:f>
              <c:strCache>
                <c:ptCount val="1"/>
                <c:pt idx="0">
                  <c:v>Interna</c:v>
                </c:pt>
              </c:strCache>
            </c:strRef>
          </c:tx>
          <c:marker>
            <c:symbol val="none"/>
          </c:marker>
          <c:cat>
            <c:numRef>
              <c:f>deuda!$A$2:$A$19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deuda!$D$36:$D$53</c:f>
              <c:numCache>
                <c:formatCode>#,##0</c:formatCode>
                <c:ptCount val="18"/>
                <c:pt idx="0">
                  <c:v>1256.5779441196812</c:v>
                </c:pt>
                <c:pt idx="1">
                  <c:v>1576.1162862179644</c:v>
                </c:pt>
                <c:pt idx="2">
                  <c:v>1705.1778492022688</c:v>
                </c:pt>
                <c:pt idx="3">
                  <c:v>1968.3711635094289</c:v>
                </c:pt>
                <c:pt idx="4">
                  <c:v>2321.2860480790414</c:v>
                </c:pt>
                <c:pt idx="5">
                  <c:v>2529.3486993602241</c:v>
                </c:pt>
                <c:pt idx="6">
                  <c:v>2313.475427663197</c:v>
                </c:pt>
                <c:pt idx="7">
                  <c:v>2362.8893037274324</c:v>
                </c:pt>
                <c:pt idx="8">
                  <c:v>2893.2461188276702</c:v>
                </c:pt>
                <c:pt idx="9">
                  <c:v>2353.0576882349255</c:v>
                </c:pt>
                <c:pt idx="10">
                  <c:v>3990.6153040879294</c:v>
                </c:pt>
                <c:pt idx="11">
                  <c:v>4063.5266028355377</c:v>
                </c:pt>
                <c:pt idx="12">
                  <c:v>7307.9190175990207</c:v>
                </c:pt>
                <c:pt idx="13">
                  <c:v>9575.4189016285563</c:v>
                </c:pt>
                <c:pt idx="14">
                  <c:v>12558.316293150001</c:v>
                </c:pt>
                <c:pt idx="15">
                  <c:v>12135.798646951715</c:v>
                </c:pt>
                <c:pt idx="16">
                  <c:v>11916.616674675235</c:v>
                </c:pt>
                <c:pt idx="17">
                  <c:v>14171.756682771536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A47-462B-AA80-803686278934}"/>
            </c:ext>
          </c:extLst>
        </c:ser>
        <c:ser>
          <c:idx val="0"/>
          <c:order val="2"/>
          <c:tx>
            <c:strRef>
              <c:f>deuda!$B$1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dLbls>
            <c:dLbl>
              <c:idx val="17"/>
              <c:layout>
                <c:manualLayout>
                  <c:x val="-1.5238099808953963E-2"/>
                  <c:y val="-4.8929663608562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A47-462B-AA80-8036862789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deuda!$A$2:$A$19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deuda!$B$36:$B$53</c:f>
              <c:numCache>
                <c:formatCode>#,##0</c:formatCode>
                <c:ptCount val="18"/>
                <c:pt idx="0">
                  <c:v>5190.7317454408776</c:v>
                </c:pt>
                <c:pt idx="1">
                  <c:v>6796.7553392177988</c:v>
                </c:pt>
                <c:pt idx="2">
                  <c:v>7703.2324528782565</c:v>
                </c:pt>
                <c:pt idx="3">
                  <c:v>8557.5396416348867</c:v>
                </c:pt>
                <c:pt idx="4">
                  <c:v>8861.9490832097836</c:v>
                </c:pt>
                <c:pt idx="5">
                  <c:v>9224.9902404629192</c:v>
                </c:pt>
                <c:pt idx="6">
                  <c:v>8741.9534322777909</c:v>
                </c:pt>
                <c:pt idx="7">
                  <c:v>9371.9605297957769</c:v>
                </c:pt>
                <c:pt idx="8">
                  <c:v>10515.303778438116</c:v>
                </c:pt>
                <c:pt idx="9">
                  <c:v>7731.6777738878391</c:v>
                </c:pt>
                <c:pt idx="10">
                  <c:v>10601.626541537942</c:v>
                </c:pt>
                <c:pt idx="11">
                  <c:v>12339.096976895245</c:v>
                </c:pt>
                <c:pt idx="12">
                  <c:v>16682.302885191279</c:v>
                </c:pt>
                <c:pt idx="13">
                  <c:v>21020.487358176924</c:v>
                </c:pt>
                <c:pt idx="14">
                  <c:v>27992.11629315</c:v>
                </c:pt>
                <c:pt idx="15">
                  <c:v>29724.672694594185</c:v>
                </c:pt>
                <c:pt idx="16">
                  <c:v>34052.731381341378</c:v>
                </c:pt>
                <c:pt idx="17">
                  <c:v>41293.216899549123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A47-462B-AA80-803686278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196864"/>
        <c:axId val="156198400"/>
      </c:lineChart>
      <c:catAx>
        <c:axId val="15619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56198400"/>
        <c:crosses val="autoZero"/>
        <c:auto val="1"/>
        <c:lblAlgn val="ctr"/>
        <c:lblOffset val="100"/>
        <c:noMultiLvlLbl val="0"/>
      </c:catAx>
      <c:valAx>
        <c:axId val="156198400"/>
        <c:scaling>
          <c:orientation val="minMax"/>
          <c:max val="50000"/>
        </c:scaling>
        <c:delete val="0"/>
        <c:axPos val="l"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56196864"/>
        <c:crosses val="autoZero"/>
        <c:crossBetween val="between"/>
        <c:majorUnit val="10000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6.9554726525602253E-2"/>
          <c:y val="0.79999566567940483"/>
          <c:w val="0.88851648260948513"/>
          <c:h val="7.7680175299188525E-2"/>
        </c:manualLayout>
      </c:layout>
      <c:overlay val="0"/>
      <c:txPr>
        <a:bodyPr/>
        <a:lstStyle/>
        <a:p>
          <a:pPr>
            <a:defRPr sz="800"/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Times New Roman" pitchFamily="18" charset="0"/>
          <a:cs typeface="Times New Roman" pitchFamily="18" charset="0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79730412247364"/>
          <c:y val="5.2631578947368418E-2"/>
          <c:w val="0.86944600379211279"/>
          <c:h val="0.71897637795275604"/>
        </c:manualLayout>
      </c:layout>
      <c:barChart>
        <c:barDir val="col"/>
        <c:grouping val="clustered"/>
        <c:varyColors val="0"/>
        <c:ser>
          <c:idx val="0"/>
          <c:order val="0"/>
          <c:tx>
            <c:v>Deuda Total/PIB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deuda!$G$2:$G$21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 formatCode="mmm\-yy">
                  <c:v>43525</c:v>
                </c:pt>
              </c:numCache>
            </c:numRef>
          </c:cat>
          <c:val>
            <c:numRef>
              <c:f>deuda!$H$2:$H$21</c:f>
              <c:numCache>
                <c:formatCode>0%</c:formatCode>
                <c:ptCount val="20"/>
                <c:pt idx="0">
                  <c:v>0.63678989459948399</c:v>
                </c:pt>
                <c:pt idx="1">
                  <c:v>0.49372404910119716</c:v>
                </c:pt>
                <c:pt idx="2">
                  <c:v>0.43855911313009988</c:v>
                </c:pt>
                <c:pt idx="3">
                  <c:v>0.40431219475015123</c:v>
                </c:pt>
                <c:pt idx="4">
                  <c:v>0.36402556309209355</c:v>
                </c:pt>
                <c:pt idx="5">
                  <c:v>0.323910966043508</c:v>
                </c:pt>
                <c:pt idx="6">
                  <c:v>0.26463023001623609</c:v>
                </c:pt>
                <c:pt idx="7">
                  <c:v>0.2519455411977668</c:v>
                </c:pt>
                <c:pt idx="8">
                  <c:v>0.21451508637155786</c:v>
                </c:pt>
                <c:pt idx="9">
                  <c:v>0.14937763733426307</c:v>
                </c:pt>
                <c:pt idx="10">
                  <c:v>0.17817727489756477</c:v>
                </c:pt>
                <c:pt idx="11">
                  <c:v>0.17261129073027096</c:v>
                </c:pt>
                <c:pt idx="12">
                  <c:v>0.20200391871375536</c:v>
                </c:pt>
                <c:pt idx="13">
                  <c:v>0.22907034405841825</c:v>
                </c:pt>
                <c:pt idx="14">
                  <c:v>0.27517080403843519</c:v>
                </c:pt>
                <c:pt idx="15">
                  <c:v>0.30949023981638268</c:v>
                </c:pt>
                <c:pt idx="16">
                  <c:v>0.3562015774871376</c:v>
                </c:pt>
                <c:pt idx="17">
                  <c:v>0.41307580452760451</c:v>
                </c:pt>
                <c:pt idx="18">
                  <c:v>0.42618872378691508</c:v>
                </c:pt>
                <c:pt idx="19">
                  <c:v>0.44395130215340206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29-440D-A7A3-55A693608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51028880"/>
        <c:axId val="-2051036496"/>
      </c:barChart>
      <c:lineChart>
        <c:grouping val="standard"/>
        <c:varyColors val="0"/>
        <c:ser>
          <c:idx val="1"/>
          <c:order val="1"/>
          <c:tx>
            <c:v>Deuda Externa/PIB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deuda!$G$2:$G$21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 formatCode="mmm\-yy">
                  <c:v>43525</c:v>
                </c:pt>
              </c:numCache>
            </c:numRef>
          </c:cat>
          <c:val>
            <c:numRef>
              <c:f>deuda!$I$2:$I$21</c:f>
              <c:numCache>
                <c:formatCode>0%</c:formatCode>
                <c:ptCount val="20"/>
                <c:pt idx="0">
                  <c:v>0.48263510952610417</c:v>
                </c:pt>
                <c:pt idx="1">
                  <c:v>0.37923316693043629</c:v>
                </c:pt>
                <c:pt idx="2">
                  <c:v>0.34148021932158962</c:v>
                </c:pt>
                <c:pt idx="3">
                  <c:v>0.3113139150425781</c:v>
                </c:pt>
                <c:pt idx="4">
                  <c:v>0.26867323677927601</c:v>
                </c:pt>
                <c:pt idx="5">
                  <c:v>0.23509962214884517</c:v>
                </c:pt>
                <c:pt idx="6">
                  <c:v>0.19459833848282354</c:v>
                </c:pt>
                <c:pt idx="7">
                  <c:v>0.18842420833199611</c:v>
                </c:pt>
                <c:pt idx="8">
                  <c:v>0.15549207056985181</c:v>
                </c:pt>
                <c:pt idx="9">
                  <c:v>0.10391606893227198</c:v>
                </c:pt>
                <c:pt idx="10">
                  <c:v>0.11110860790943709</c:v>
                </c:pt>
                <c:pt idx="11">
                  <c:v>0.11576672802478166</c:v>
                </c:pt>
                <c:pt idx="12">
                  <c:v>0.11351324153583328</c:v>
                </c:pt>
                <c:pt idx="13">
                  <c:v>0.12472240649995392</c:v>
                </c:pt>
                <c:pt idx="14">
                  <c:v>0.1517188307912137</c:v>
                </c:pt>
                <c:pt idx="15">
                  <c:v>0.18313355046950622</c:v>
                </c:pt>
                <c:pt idx="16">
                  <c:v>0.23155026507715368</c:v>
                </c:pt>
                <c:pt idx="17">
                  <c:v>0.27130894224739238</c:v>
                </c:pt>
                <c:pt idx="18">
                  <c:v>0.2994916938456591</c:v>
                </c:pt>
                <c:pt idx="19">
                  <c:v>0.31355703807904012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29-440D-A7A3-55A693608CDA}"/>
            </c:ext>
          </c:extLst>
        </c:ser>
        <c:ser>
          <c:idx val="2"/>
          <c:order val="2"/>
          <c:tx>
            <c:v>Deuda Interna/PIB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deuda!$G$2:$G$21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 formatCode="mmm\-yy">
                  <c:v>43525</c:v>
                </c:pt>
              </c:numCache>
            </c:numRef>
          </c:cat>
          <c:val>
            <c:numRef>
              <c:f>deuda!$J$2:$J$21</c:f>
              <c:numCache>
                <c:formatCode>0%</c:formatCode>
                <c:ptCount val="20"/>
                <c:pt idx="0">
                  <c:v>0.15415478507337979</c:v>
                </c:pt>
                <c:pt idx="1">
                  <c:v>0.11449088217076087</c:v>
                </c:pt>
                <c:pt idx="2">
                  <c:v>9.7078893808510258E-2</c:v>
                </c:pt>
                <c:pt idx="3">
                  <c:v>9.29982797075731E-2</c:v>
                </c:pt>
                <c:pt idx="4">
                  <c:v>9.5352326312817551E-2</c:v>
                </c:pt>
                <c:pt idx="5">
                  <c:v>8.8811343894662803E-2</c:v>
                </c:pt>
                <c:pt idx="6">
                  <c:v>7.0031891533412563E-2</c:v>
                </c:pt>
                <c:pt idx="7">
                  <c:v>6.3521332865770705E-2</c:v>
                </c:pt>
                <c:pt idx="8">
                  <c:v>5.9023015801706061E-2</c:v>
                </c:pt>
                <c:pt idx="9">
                  <c:v>4.5461568401991094E-2</c:v>
                </c:pt>
                <c:pt idx="10">
                  <c:v>6.7068666988127676E-2</c:v>
                </c:pt>
                <c:pt idx="11">
                  <c:v>5.68445627054893E-2</c:v>
                </c:pt>
                <c:pt idx="12">
                  <c:v>8.8490677177922084E-2</c:v>
                </c:pt>
                <c:pt idx="13">
                  <c:v>0.10434793755846433</c:v>
                </c:pt>
                <c:pt idx="14">
                  <c:v>0.12345197324722151</c:v>
                </c:pt>
                <c:pt idx="15">
                  <c:v>0.12635668934687647</c:v>
                </c:pt>
                <c:pt idx="16">
                  <c:v>0.12465131240998392</c:v>
                </c:pt>
                <c:pt idx="17">
                  <c:v>0.1417668622802121</c:v>
                </c:pt>
                <c:pt idx="18">
                  <c:v>0.12669702994125595</c:v>
                </c:pt>
                <c:pt idx="19">
                  <c:v>0.13039426407436192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29-440D-A7A3-55A693608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1028880"/>
        <c:axId val="-2051036496"/>
      </c:lineChart>
      <c:catAx>
        <c:axId val="-205102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Univers LT Pro 57 Condensed" panose="020B0506020202050204" pitchFamily="34" charset="0"/>
                <a:ea typeface="+mn-ea"/>
                <a:cs typeface="+mn-cs"/>
              </a:defRPr>
            </a:pPr>
            <a:endParaRPr lang="es-EC"/>
          </a:p>
        </c:txPr>
        <c:crossAx val="-2051036496"/>
        <c:crosses val="autoZero"/>
        <c:auto val="1"/>
        <c:lblAlgn val="ctr"/>
        <c:lblOffset val="100"/>
        <c:noMultiLvlLbl val="0"/>
      </c:catAx>
      <c:valAx>
        <c:axId val="-205103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Univers LT Pro 57 Condensed" panose="020B0506020202050204" pitchFamily="34" charset="0"/>
                    <a:ea typeface="+mn-ea"/>
                    <a:cs typeface="+mn-cs"/>
                  </a:defRPr>
                </a:pPr>
                <a:r>
                  <a:rPr lang="es-MX"/>
                  <a:t>Porcentaje PIB</a:t>
                </a:r>
              </a:p>
            </c:rich>
          </c:tx>
          <c:layout>
            <c:manualLayout>
              <c:xMode val="edge"/>
              <c:yMode val="edge"/>
              <c:x val="1.0569727679939061E-2"/>
              <c:y val="0.264575908274623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Univers LT Pro 57 Condensed" panose="020B0506020202050204" pitchFamily="34" charset="0"/>
                  <a:ea typeface="+mn-ea"/>
                  <a:cs typeface="+mn-cs"/>
                </a:defRPr>
              </a:pPr>
              <a:endParaRPr lang="es-EC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Univers LT Pro 57 Condensed" panose="020B0506020202050204" pitchFamily="34" charset="0"/>
                <a:ea typeface="+mn-ea"/>
                <a:cs typeface="+mn-cs"/>
              </a:defRPr>
            </a:pPr>
            <a:endParaRPr lang="es-EC"/>
          </a:p>
        </c:txPr>
        <c:crossAx val="-205102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2206628745539"/>
          <c:y val="0.90772620527697201"/>
          <c:w val="0.67255570183064661"/>
          <c:h val="7.4729935073905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Univers LT Pro 57 Condensed" panose="020B050602020205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>
          <a:solidFill>
            <a:schemeClr val="tx1"/>
          </a:solidFill>
          <a:latin typeface="Univers LT Pro 57 Condensed" panose="020B050602020205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23</xdr:row>
      <xdr:rowOff>14287</xdr:rowOff>
    </xdr:from>
    <xdr:to>
      <xdr:col>11</xdr:col>
      <xdr:colOff>104774</xdr:colOff>
      <xdr:row>35</xdr:row>
      <xdr:rowOff>133350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171450</xdr:colOff>
      <xdr:row>21</xdr:row>
      <xdr:rowOff>171451</xdr:rowOff>
    </xdr:from>
    <xdr:to>
      <xdr:col>5</xdr:col>
      <xdr:colOff>457199</xdr:colOff>
      <xdr:row>32</xdr:row>
      <xdr:rowOff>152401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19</xdr:col>
      <xdr:colOff>704850</xdr:colOff>
      <xdr:row>33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72B8083-DA2C-4221-ACE2-CAE04ED143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0.84079</cdr:y>
    </cdr:from>
    <cdr:to>
      <cdr:x>0.22739</cdr:x>
      <cdr:y>0.97228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6BDBB17D-4DBB-4256-B7C2-9239E865CB94}"/>
            </a:ext>
          </a:extLst>
        </cdr:cNvPr>
        <cdr:cNvSpPr txBox="1"/>
      </cdr:nvSpPr>
      <cdr:spPr>
        <a:xfrm xmlns:a="http://schemas.openxmlformats.org/drawingml/2006/main">
          <a:off x="0" y="2022152"/>
          <a:ext cx="898844" cy="316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C" sz="700">
              <a:latin typeface="Times New Roman" panose="02020603050405020304" pitchFamily="18" charset="0"/>
              <a:cs typeface="Times New Roman" panose="02020603050405020304" pitchFamily="18" charset="0"/>
            </a:rPr>
            <a:t>Fuente: BCE</a:t>
          </a:r>
        </a:p>
        <a:p xmlns:a="http://schemas.openxmlformats.org/drawingml/2006/main">
          <a:r>
            <a:rPr lang="es-EC" sz="700">
              <a:latin typeface="Times New Roman" panose="02020603050405020304" pitchFamily="18" charset="0"/>
              <a:cs typeface="Times New Roman" panose="02020603050405020304" pitchFamily="18" charset="0"/>
            </a:rPr>
            <a:t>Elaboración: Propia</a:t>
          </a:r>
        </a:p>
      </cdr:txBody>
    </cdr:sp>
  </cdr:relSizeAnchor>
  <cdr:relSizeAnchor xmlns:cdr="http://schemas.openxmlformats.org/drawingml/2006/chartDrawing">
    <cdr:from>
      <cdr:x>0.44016</cdr:x>
      <cdr:y>0.15005</cdr:y>
    </cdr:from>
    <cdr:to>
      <cdr:x>0.44016</cdr:x>
      <cdr:y>0.80866</cdr:y>
    </cdr:to>
    <cdr:cxnSp macro="">
      <cdr:nvCxnSpPr>
        <cdr:cNvPr id="4" name="Conector recto 3">
          <a:extLst xmlns:a="http://schemas.openxmlformats.org/drawingml/2006/main">
            <a:ext uri="{FF2B5EF4-FFF2-40B4-BE49-F238E27FC236}">
              <a16:creationId xmlns:a16="http://schemas.microsoft.com/office/drawing/2014/main" id="{33352D72-4A52-4961-B6CB-FF91560BDE86}"/>
            </a:ext>
          </a:extLst>
        </cdr:cNvPr>
        <cdr:cNvCxnSpPr/>
      </cdr:nvCxnSpPr>
      <cdr:spPr>
        <a:xfrm xmlns:a="http://schemas.openxmlformats.org/drawingml/2006/main" flipV="1">
          <a:off x="1739900" y="360888"/>
          <a:ext cx="0" cy="1584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0.09157</cdr:x>
      <cdr:y>0.39802</cdr:y>
    </cdr:from>
    <cdr:to>
      <cdr:x>0.97349</cdr:x>
      <cdr:y>0.39802</cdr:y>
    </cdr:to>
    <cdr:cxnSp macro="">
      <cdr:nvCxnSpPr>
        <cdr:cNvPr id="5" name="Conector recto 4">
          <a:extLst xmlns:a="http://schemas.openxmlformats.org/drawingml/2006/main">
            <a:ext uri="{FF2B5EF4-FFF2-40B4-BE49-F238E27FC236}">
              <a16:creationId xmlns:a16="http://schemas.microsoft.com/office/drawing/2014/main" id="{4EF660CA-500B-46AA-B53F-24F3083CB1F3}"/>
            </a:ext>
          </a:extLst>
        </cdr:cNvPr>
        <cdr:cNvCxnSpPr/>
      </cdr:nvCxnSpPr>
      <cdr:spPr>
        <a:xfrm xmlns:a="http://schemas.openxmlformats.org/drawingml/2006/main" flipH="1">
          <a:off x="361952" y="957263"/>
          <a:ext cx="3486149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C0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0.8578</cdr:y>
    </cdr:from>
    <cdr:to>
      <cdr:x>0.26962</cdr:x>
      <cdr:y>1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824E64F4-34ED-4BAF-A3D6-FC9A30091877}"/>
            </a:ext>
          </a:extLst>
        </cdr:cNvPr>
        <cdr:cNvSpPr txBox="1"/>
      </cdr:nvSpPr>
      <cdr:spPr>
        <a:xfrm xmlns:a="http://schemas.openxmlformats.org/drawingml/2006/main">
          <a:off x="0" y="1781174"/>
          <a:ext cx="898861" cy="2952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C" sz="700">
              <a:latin typeface="Times New Roman" panose="02020603050405020304" pitchFamily="18" charset="0"/>
              <a:cs typeface="Times New Roman" panose="02020603050405020304" pitchFamily="18" charset="0"/>
            </a:rPr>
            <a:t>Fuente: BCE</a:t>
          </a:r>
        </a:p>
        <a:p xmlns:a="http://schemas.openxmlformats.org/drawingml/2006/main">
          <a:r>
            <a:rPr lang="es-EC" sz="700">
              <a:latin typeface="Times New Roman" panose="02020603050405020304" pitchFamily="18" charset="0"/>
              <a:cs typeface="Times New Roman" panose="02020603050405020304" pitchFamily="18" charset="0"/>
            </a:rPr>
            <a:t>Elaboración: Propia</a:t>
          </a:r>
        </a:p>
      </cdr:txBody>
    </cdr:sp>
  </cdr:relSizeAnchor>
  <cdr:relSizeAnchor xmlns:cdr="http://schemas.openxmlformats.org/drawingml/2006/chartDrawing">
    <cdr:from>
      <cdr:x>0.63143</cdr:x>
      <cdr:y>0.91743</cdr:y>
    </cdr:from>
    <cdr:to>
      <cdr:x>1</cdr:x>
      <cdr:y>1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824E64F4-34ED-4BAF-A3D6-FC9A30091877}"/>
            </a:ext>
          </a:extLst>
        </cdr:cNvPr>
        <cdr:cNvSpPr txBox="1"/>
      </cdr:nvSpPr>
      <cdr:spPr>
        <a:xfrm xmlns:a="http://schemas.openxmlformats.org/drawingml/2006/main">
          <a:off x="2105026" y="1904998"/>
          <a:ext cx="1228723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C" sz="700">
              <a:latin typeface="Times New Roman" panose="02020603050405020304" pitchFamily="18" charset="0"/>
              <a:cs typeface="Times New Roman" panose="02020603050405020304" pitchFamily="18" charset="0"/>
            </a:rPr>
            <a:t>*datos reales, año base 2014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tal/tesis/capitulo%201/2000-2006%20componentes%20politica%20fiscal%20grafic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s "/>
      <sheetName val="gastos"/>
      <sheetName val="composicion gastos corrientes"/>
      <sheetName val="composcion gasto de k"/>
      <sheetName val="deuda"/>
      <sheetName val="resulado global y primario"/>
      <sheetName val="datos reales"/>
      <sheetName val="pib real"/>
      <sheetName val="inversion en PIb"/>
      <sheetName val="Hoja1"/>
    </sheetNames>
    <sheetDataSet>
      <sheetData sheetId="0"/>
      <sheetData sheetId="1"/>
      <sheetData sheetId="2"/>
      <sheetData sheetId="3"/>
      <sheetData sheetId="4">
        <row r="1">
          <cell r="B1" t="str">
            <v>Total</v>
          </cell>
          <cell r="I1" t="str">
            <v>Externa</v>
          </cell>
          <cell r="J1" t="str">
            <v>Interna</v>
          </cell>
        </row>
        <row r="2">
          <cell r="A2">
            <v>2000</v>
          </cell>
          <cell r="G2">
            <v>2000</v>
          </cell>
          <cell r="H2">
            <v>0.63678989459948399</v>
          </cell>
          <cell r="I2">
            <v>0.48263510952610417</v>
          </cell>
          <cell r="J2">
            <v>0.15415478507337979</v>
          </cell>
        </row>
        <row r="3">
          <cell r="A3">
            <v>2001</v>
          </cell>
          <cell r="G3">
            <v>2001</v>
          </cell>
          <cell r="H3">
            <v>0.49372404910119716</v>
          </cell>
          <cell r="I3">
            <v>0.37923316693043629</v>
          </cell>
          <cell r="J3">
            <v>0.11449088217076087</v>
          </cell>
        </row>
        <row r="4">
          <cell r="A4">
            <v>2002</v>
          </cell>
          <cell r="G4">
            <v>2002</v>
          </cell>
          <cell r="H4">
            <v>0.43855911313009988</v>
          </cell>
          <cell r="I4">
            <v>0.34148021932158962</v>
          </cell>
          <cell r="J4">
            <v>9.7078893808510258E-2</v>
          </cell>
        </row>
        <row r="5">
          <cell r="A5">
            <v>2003</v>
          </cell>
          <cell r="G5">
            <v>2003</v>
          </cell>
          <cell r="H5">
            <v>0.40431219475015123</v>
          </cell>
          <cell r="I5">
            <v>0.3113139150425781</v>
          </cell>
          <cell r="J5">
            <v>9.29982797075731E-2</v>
          </cell>
        </row>
        <row r="6">
          <cell r="A6">
            <v>2004</v>
          </cell>
          <cell r="G6">
            <v>2004</v>
          </cell>
          <cell r="H6">
            <v>0.36402556309209355</v>
          </cell>
          <cell r="I6">
            <v>0.26867323677927601</v>
          </cell>
          <cell r="J6">
            <v>9.5352326312817551E-2</v>
          </cell>
        </row>
        <row r="7">
          <cell r="A7">
            <v>2005</v>
          </cell>
          <cell r="G7">
            <v>2005</v>
          </cell>
          <cell r="H7">
            <v>0.323910966043508</v>
          </cell>
          <cell r="I7">
            <v>0.23509962214884517</v>
          </cell>
          <cell r="J7">
            <v>8.8811343894662803E-2</v>
          </cell>
        </row>
        <row r="8">
          <cell r="A8">
            <v>2006</v>
          </cell>
          <cell r="G8">
            <v>2006</v>
          </cell>
          <cell r="H8">
            <v>0.26463023001623609</v>
          </cell>
          <cell r="I8">
            <v>0.19459833848282354</v>
          </cell>
          <cell r="J8">
            <v>7.0031891533412563E-2</v>
          </cell>
        </row>
        <row r="9">
          <cell r="A9">
            <v>2007</v>
          </cell>
          <cell r="G9">
            <v>2007</v>
          </cell>
          <cell r="H9">
            <v>0.2519455411977668</v>
          </cell>
          <cell r="I9">
            <v>0.18842420833199611</v>
          </cell>
          <cell r="J9">
            <v>6.3521332865770705E-2</v>
          </cell>
        </row>
        <row r="10">
          <cell r="A10">
            <v>2008</v>
          </cell>
          <cell r="G10">
            <v>2008</v>
          </cell>
          <cell r="H10">
            <v>0.21451508637155786</v>
          </cell>
          <cell r="I10">
            <v>0.15549207056985181</v>
          </cell>
          <cell r="J10">
            <v>5.9023015801706061E-2</v>
          </cell>
        </row>
        <row r="11">
          <cell r="A11">
            <v>2009</v>
          </cell>
          <cell r="G11">
            <v>2009</v>
          </cell>
          <cell r="H11">
            <v>0.14937763733426307</v>
          </cell>
          <cell r="I11">
            <v>0.10391606893227198</v>
          </cell>
          <cell r="J11">
            <v>4.5461568401991094E-2</v>
          </cell>
        </row>
        <row r="12">
          <cell r="A12">
            <v>2010</v>
          </cell>
          <cell r="G12">
            <v>2010</v>
          </cell>
          <cell r="H12">
            <v>0.17817727489756477</v>
          </cell>
          <cell r="I12">
            <v>0.11110860790943709</v>
          </cell>
          <cell r="J12">
            <v>6.7068666988127676E-2</v>
          </cell>
        </row>
        <row r="13">
          <cell r="A13">
            <v>2011</v>
          </cell>
          <cell r="G13">
            <v>2011</v>
          </cell>
          <cell r="H13">
            <v>0.17261129073027096</v>
          </cell>
          <cell r="I13">
            <v>0.11576672802478166</v>
          </cell>
          <cell r="J13">
            <v>5.68445627054893E-2</v>
          </cell>
        </row>
        <row r="14">
          <cell r="A14">
            <v>2012</v>
          </cell>
          <cell r="G14">
            <v>2012</v>
          </cell>
          <cell r="H14">
            <v>0.20200391871375536</v>
          </cell>
          <cell r="I14">
            <v>0.11351324153583328</v>
          </cell>
          <cell r="J14">
            <v>8.8490677177922084E-2</v>
          </cell>
        </row>
        <row r="15">
          <cell r="A15">
            <v>2013</v>
          </cell>
          <cell r="G15">
            <v>2013</v>
          </cell>
          <cell r="H15">
            <v>0.22907034405841825</v>
          </cell>
          <cell r="I15">
            <v>0.12472240649995392</v>
          </cell>
          <cell r="J15">
            <v>0.10434793755846433</v>
          </cell>
        </row>
        <row r="16">
          <cell r="A16">
            <v>2014</v>
          </cell>
          <cell r="G16">
            <v>2014</v>
          </cell>
          <cell r="H16">
            <v>0.27517080403843519</v>
          </cell>
          <cell r="I16">
            <v>0.1517188307912137</v>
          </cell>
          <cell r="J16">
            <v>0.12345197324722151</v>
          </cell>
        </row>
        <row r="17">
          <cell r="A17">
            <v>2015</v>
          </cell>
          <cell r="G17">
            <v>2015</v>
          </cell>
          <cell r="H17">
            <v>0.30949023981638268</v>
          </cell>
          <cell r="I17">
            <v>0.18313355046950622</v>
          </cell>
          <cell r="J17">
            <v>0.12635668934687647</v>
          </cell>
        </row>
        <row r="18">
          <cell r="A18">
            <v>2016</v>
          </cell>
          <cell r="G18">
            <v>2016</v>
          </cell>
          <cell r="H18">
            <v>0.3562015774871376</v>
          </cell>
          <cell r="I18">
            <v>0.23155026507715368</v>
          </cell>
          <cell r="J18">
            <v>0.12465131240998392</v>
          </cell>
        </row>
        <row r="19">
          <cell r="A19">
            <v>2017</v>
          </cell>
          <cell r="G19">
            <v>2017</v>
          </cell>
          <cell r="H19">
            <v>0.41307580452760451</v>
          </cell>
          <cell r="I19">
            <v>0.27130894224739238</v>
          </cell>
          <cell r="J19">
            <v>0.1417668622802121</v>
          </cell>
        </row>
        <row r="20">
          <cell r="G20">
            <v>2018</v>
          </cell>
          <cell r="H20">
            <v>0.42618872378691508</v>
          </cell>
          <cell r="I20">
            <v>0.2994916938456591</v>
          </cell>
          <cell r="J20">
            <v>0.12669702994125595</v>
          </cell>
        </row>
        <row r="21">
          <cell r="G21">
            <v>43525</v>
          </cell>
          <cell r="H21">
            <v>0.44395130215340206</v>
          </cell>
          <cell r="I21">
            <v>0.31355703807904012</v>
          </cell>
          <cell r="J21">
            <v>0.13039426407436192</v>
          </cell>
        </row>
        <row r="36">
          <cell r="B36">
            <v>5190.7317454408776</v>
          </cell>
          <cell r="C36">
            <v>3934.1538013211962</v>
          </cell>
          <cell r="D36">
            <v>1256.5779441196812</v>
          </cell>
        </row>
        <row r="37">
          <cell r="B37">
            <v>6796.7553392177988</v>
          </cell>
          <cell r="C37">
            <v>5220.6390529998343</v>
          </cell>
          <cell r="D37">
            <v>1576.1162862179644</v>
          </cell>
        </row>
        <row r="38">
          <cell r="B38">
            <v>7703.2324528782565</v>
          </cell>
          <cell r="C38">
            <v>5998.054603675987</v>
          </cell>
          <cell r="D38">
            <v>1705.1778492022688</v>
          </cell>
        </row>
        <row r="39">
          <cell r="B39">
            <v>8557.5396416348867</v>
          </cell>
          <cell r="C39">
            <v>6589.1684781254562</v>
          </cell>
          <cell r="D39">
            <v>1968.3711635094289</v>
          </cell>
        </row>
        <row r="40">
          <cell r="B40">
            <v>8861.9490832097836</v>
          </cell>
          <cell r="C40">
            <v>6540.6630351307422</v>
          </cell>
          <cell r="D40">
            <v>2321.2860480790414</v>
          </cell>
        </row>
        <row r="41">
          <cell r="B41">
            <v>9224.9902404629192</v>
          </cell>
          <cell r="C41">
            <v>6695.6415411026965</v>
          </cell>
          <cell r="D41">
            <v>2529.3486993602241</v>
          </cell>
        </row>
        <row r="42">
          <cell r="B42">
            <v>8741.9534322777909</v>
          </cell>
          <cell r="C42">
            <v>6428.4780046145943</v>
          </cell>
          <cell r="D42">
            <v>2313.475427663197</v>
          </cell>
        </row>
        <row r="43">
          <cell r="B43">
            <v>9371.9605297957769</v>
          </cell>
          <cell r="C43">
            <v>7009.0712260683458</v>
          </cell>
          <cell r="D43">
            <v>2362.8893037274324</v>
          </cell>
        </row>
        <row r="44">
          <cell r="B44">
            <v>10515.303778438116</v>
          </cell>
          <cell r="C44">
            <v>7622.0576596104447</v>
          </cell>
          <cell r="D44">
            <v>2893.2461188276702</v>
          </cell>
        </row>
        <row r="45">
          <cell r="B45">
            <v>7731.6777738878391</v>
          </cell>
          <cell r="C45">
            <v>5378.6200856529131</v>
          </cell>
          <cell r="D45">
            <v>2353.0576882349255</v>
          </cell>
        </row>
        <row r="46">
          <cell r="B46">
            <v>10601.626541537942</v>
          </cell>
          <cell r="C46">
            <v>6611.0112374500131</v>
          </cell>
          <cell r="D46">
            <v>3990.6153040879294</v>
          </cell>
        </row>
        <row r="47">
          <cell r="B47">
            <v>12339.096976895245</v>
          </cell>
          <cell r="C47">
            <v>8275.5703740597091</v>
          </cell>
          <cell r="D47">
            <v>4063.5266028355377</v>
          </cell>
        </row>
        <row r="48">
          <cell r="B48">
            <v>16682.302885191279</v>
          </cell>
          <cell r="C48">
            <v>9374.383867592258</v>
          </cell>
          <cell r="D48">
            <v>7307.9190175990207</v>
          </cell>
        </row>
        <row r="49">
          <cell r="B49">
            <v>21020.487358176924</v>
          </cell>
          <cell r="C49">
            <v>11445.06845654837</v>
          </cell>
          <cell r="D49">
            <v>9575.4189016285563</v>
          </cell>
        </row>
        <row r="50">
          <cell r="B50">
            <v>27992.11629315</v>
          </cell>
          <cell r="C50">
            <v>15433.8</v>
          </cell>
          <cell r="D50">
            <v>12558.316293150001</v>
          </cell>
        </row>
        <row r="51">
          <cell r="B51">
            <v>29724.672694594185</v>
          </cell>
          <cell r="C51">
            <v>17588.874047642472</v>
          </cell>
          <cell r="D51">
            <v>12135.798646951715</v>
          </cell>
        </row>
        <row r="52">
          <cell r="B52">
            <v>34052.731381341378</v>
          </cell>
          <cell r="C52">
            <v>22136.114706666136</v>
          </cell>
          <cell r="D52">
            <v>11916.616674675235</v>
          </cell>
        </row>
        <row r="53">
          <cell r="B53">
            <v>41293.216899549123</v>
          </cell>
          <cell r="C53">
            <v>27121.460216777588</v>
          </cell>
          <cell r="D53">
            <v>14171.756682771536</v>
          </cell>
        </row>
      </sheetData>
      <sheetData sheetId="5"/>
      <sheetData sheetId="6">
        <row r="2">
          <cell r="AJ2">
            <v>5190.7317454408776</v>
          </cell>
          <cell r="AM2">
            <v>3934.1538013211962</v>
          </cell>
          <cell r="AP2">
            <v>1256.5779441196812</v>
          </cell>
        </row>
        <row r="3">
          <cell r="AJ3">
            <v>6796.7553392177988</v>
          </cell>
          <cell r="AM3">
            <v>5220.6390529998343</v>
          </cell>
          <cell r="AP3">
            <v>1576.1162862179644</v>
          </cell>
        </row>
        <row r="4">
          <cell r="AJ4">
            <v>7703.2324528782565</v>
          </cell>
          <cell r="AM4">
            <v>5998.054603675987</v>
          </cell>
          <cell r="AP4">
            <v>1705.1778492022688</v>
          </cell>
        </row>
        <row r="5">
          <cell r="AJ5">
            <v>8557.5396416348867</v>
          </cell>
          <cell r="AM5">
            <v>6589.1684781254562</v>
          </cell>
          <cell r="AP5">
            <v>1968.3711635094289</v>
          </cell>
        </row>
        <row r="6">
          <cell r="AJ6">
            <v>8861.9490832097836</v>
          </cell>
          <cell r="AM6">
            <v>6540.6630351307422</v>
          </cell>
          <cell r="AP6">
            <v>2321.2860480790414</v>
          </cell>
        </row>
        <row r="7">
          <cell r="AJ7">
            <v>9224.9902404629192</v>
          </cell>
          <cell r="AM7">
            <v>6695.6415411026965</v>
          </cell>
          <cell r="AP7">
            <v>2529.3486993602241</v>
          </cell>
        </row>
        <row r="8">
          <cell r="AJ8">
            <v>8741.9534322777909</v>
          </cell>
          <cell r="AM8">
            <v>6428.4780046145943</v>
          </cell>
          <cell r="AP8">
            <v>2313.475427663197</v>
          </cell>
        </row>
        <row r="9">
          <cell r="AJ9">
            <v>9371.9605297957769</v>
          </cell>
          <cell r="AM9">
            <v>7009.0712260683458</v>
          </cell>
          <cell r="AP9">
            <v>2362.8893037274324</v>
          </cell>
        </row>
        <row r="10">
          <cell r="AJ10">
            <v>10515.303778438116</v>
          </cell>
          <cell r="AM10">
            <v>7622.0576596104447</v>
          </cell>
          <cell r="AP10">
            <v>2893.2461188276702</v>
          </cell>
        </row>
        <row r="11">
          <cell r="AJ11">
            <v>7731.6777738878391</v>
          </cell>
          <cell r="AM11">
            <v>5378.6200856529131</v>
          </cell>
          <cell r="AP11">
            <v>2353.0576882349255</v>
          </cell>
        </row>
        <row r="12">
          <cell r="AJ12">
            <v>10601.626541537942</v>
          </cell>
          <cell r="AM12">
            <v>6611.0112374500131</v>
          </cell>
          <cell r="AP12">
            <v>3990.6153040879294</v>
          </cell>
        </row>
        <row r="13">
          <cell r="AJ13">
            <v>12339.096976895245</v>
          </cell>
          <cell r="AM13">
            <v>8275.5703740597091</v>
          </cell>
          <cell r="AP13">
            <v>4063.5266028355377</v>
          </cell>
        </row>
        <row r="14">
          <cell r="AJ14">
            <v>16682.302885191279</v>
          </cell>
          <cell r="AM14">
            <v>9374.383867592258</v>
          </cell>
          <cell r="AP14">
            <v>7307.9190175990207</v>
          </cell>
        </row>
        <row r="15">
          <cell r="AJ15">
            <v>21020.487358176924</v>
          </cell>
          <cell r="AM15">
            <v>11445.06845654837</v>
          </cell>
          <cell r="AP15">
            <v>9575.4189016285563</v>
          </cell>
        </row>
        <row r="16">
          <cell r="AJ16">
            <v>27992.11629315</v>
          </cell>
          <cell r="AM16">
            <v>15433.8</v>
          </cell>
          <cell r="AP16">
            <v>12558.316293150001</v>
          </cell>
        </row>
        <row r="17">
          <cell r="AJ17">
            <v>29724.672694594185</v>
          </cell>
          <cell r="AM17">
            <v>17588.874047642472</v>
          </cell>
          <cell r="AP17">
            <v>12135.798646951715</v>
          </cell>
        </row>
        <row r="18">
          <cell r="AJ18">
            <v>34052.731381341378</v>
          </cell>
          <cell r="AM18">
            <v>22136.114706666136</v>
          </cell>
          <cell r="AP18">
            <v>11916.616674675235</v>
          </cell>
        </row>
        <row r="19">
          <cell r="AJ19">
            <v>41293.216899549123</v>
          </cell>
          <cell r="AM19">
            <v>27121.460216777588</v>
          </cell>
          <cell r="AP19">
            <v>14171.756682771536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TNK">
      <a:dk1>
        <a:sysClr val="windowText" lastClr="000000"/>
      </a:dk1>
      <a:lt1>
        <a:srgbClr val="FFFFFF"/>
      </a:lt1>
      <a:dk2>
        <a:srgbClr val="00006B"/>
      </a:dk2>
      <a:lt2>
        <a:srgbClr val="FF3680"/>
      </a:lt2>
      <a:accent1>
        <a:srgbClr val="00006B"/>
      </a:accent1>
      <a:accent2>
        <a:srgbClr val="0017FF"/>
      </a:accent2>
      <a:accent3>
        <a:srgbClr val="FFBA24"/>
      </a:accent3>
      <a:accent4>
        <a:srgbClr val="F74500"/>
      </a:accent4>
      <a:accent5>
        <a:srgbClr val="561048"/>
      </a:accent5>
      <a:accent6>
        <a:srgbClr val="DA1224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4"/>
  <sheetViews>
    <sheetView tabSelected="1" topLeftCell="H17" workbookViewId="0">
      <selection activeCell="U29" sqref="U29"/>
    </sheetView>
  </sheetViews>
  <sheetFormatPr baseColWidth="10" defaultRowHeight="15" x14ac:dyDescent="0.25"/>
  <cols>
    <col min="1" max="1" width="13.140625" customWidth="1"/>
    <col min="7" max="7" width="14.28515625" customWidth="1"/>
  </cols>
  <sheetData>
    <row r="1" spans="1:11" x14ac:dyDescent="0.25">
      <c r="A1" s="1"/>
      <c r="B1" t="s">
        <v>0</v>
      </c>
      <c r="C1" t="s">
        <v>1</v>
      </c>
      <c r="D1" t="s">
        <v>2</v>
      </c>
      <c r="E1" t="s">
        <v>3</v>
      </c>
      <c r="G1" s="1"/>
      <c r="H1" t="s">
        <v>0</v>
      </c>
      <c r="I1" t="s">
        <v>1</v>
      </c>
      <c r="J1" t="s">
        <v>2</v>
      </c>
    </row>
    <row r="2" spans="1:11" x14ac:dyDescent="0.25">
      <c r="A2" s="2">
        <v>2000</v>
      </c>
      <c r="B2" s="3">
        <f>SUM(C2:D2)</f>
        <v>11665.1</v>
      </c>
      <c r="C2" s="3">
        <v>8841.2000000000007</v>
      </c>
      <c r="D2" s="3">
        <v>2823.9</v>
      </c>
      <c r="E2" s="3">
        <v>18318.600999999999</v>
      </c>
      <c r="G2" s="1">
        <v>2000</v>
      </c>
      <c r="H2" s="4">
        <f>I2+J2</f>
        <v>0.63678989459948399</v>
      </c>
      <c r="I2" s="4">
        <f>C2/$E2</f>
        <v>0.48263510952610417</v>
      </c>
      <c r="J2" s="4">
        <f>D2/$E2</f>
        <v>0.15415478507337979</v>
      </c>
    </row>
    <row r="3" spans="1:11" x14ac:dyDescent="0.25">
      <c r="A3" s="2">
        <v>2001</v>
      </c>
      <c r="B3" s="3">
        <f t="shared" ref="B3:B21" si="0">SUM(C3:D3)</f>
        <v>12080.6</v>
      </c>
      <c r="C3" s="3">
        <v>9279.2000000000007</v>
      </c>
      <c r="D3" s="3">
        <v>2801.4</v>
      </c>
      <c r="E3" s="3">
        <v>24468.324000000001</v>
      </c>
      <c r="F3" s="5">
        <f>D3/D2-1</f>
        <v>-7.9677042388186514E-3</v>
      </c>
      <c r="G3" s="1">
        <v>2001</v>
      </c>
      <c r="H3" s="4">
        <f t="shared" ref="H3:H21" si="1">I3+J3</f>
        <v>0.49372404910119716</v>
      </c>
      <c r="I3" s="4">
        <f t="shared" ref="I3:J21" si="2">C3/$E3</f>
        <v>0.37923316693043629</v>
      </c>
      <c r="J3" s="4">
        <f t="shared" si="2"/>
        <v>0.11449088217076087</v>
      </c>
      <c r="K3" s="6">
        <f>H3/H2-1</f>
        <v>-0.22466726735396714</v>
      </c>
    </row>
    <row r="4" spans="1:11" x14ac:dyDescent="0.25">
      <c r="A4" s="2">
        <v>2002</v>
      </c>
      <c r="B4" s="3">
        <f t="shared" si="0"/>
        <v>12520.4</v>
      </c>
      <c r="C4" s="3">
        <v>9748.9</v>
      </c>
      <c r="D4" s="3">
        <v>2771.5</v>
      </c>
      <c r="E4" s="3">
        <v>28548.945</v>
      </c>
      <c r="F4" s="5">
        <f t="shared" ref="F4:F8" si="3">D4/D3-1</f>
        <v>-1.0673234811165888E-2</v>
      </c>
      <c r="G4" s="1">
        <v>2002</v>
      </c>
      <c r="H4" s="4">
        <f t="shared" si="1"/>
        <v>0.43855911313009988</v>
      </c>
      <c r="I4" s="4">
        <f t="shared" si="2"/>
        <v>0.34148021932158962</v>
      </c>
      <c r="J4" s="4">
        <f t="shared" si="2"/>
        <v>9.7078893808510258E-2</v>
      </c>
      <c r="K4" s="6">
        <f t="shared" ref="K4:K21" si="4">H4/H3-1</f>
        <v>-0.11173232511465181</v>
      </c>
    </row>
    <row r="5" spans="1:11" x14ac:dyDescent="0.25">
      <c r="A5" s="2">
        <v>2003</v>
      </c>
      <c r="B5" s="3">
        <f t="shared" si="0"/>
        <v>13113</v>
      </c>
      <c r="C5" s="3">
        <v>10096.799999999999</v>
      </c>
      <c r="D5" s="3">
        <v>3016.2</v>
      </c>
      <c r="E5" s="3">
        <v>32432.858</v>
      </c>
      <c r="F5" s="5">
        <f t="shared" si="3"/>
        <v>8.8291538877864006E-2</v>
      </c>
      <c r="G5" s="1">
        <v>2003</v>
      </c>
      <c r="H5" s="4">
        <f t="shared" si="1"/>
        <v>0.40431219475015123</v>
      </c>
      <c r="I5" s="4">
        <f t="shared" si="2"/>
        <v>0.3113139150425781</v>
      </c>
      <c r="J5" s="4">
        <f t="shared" si="2"/>
        <v>9.29982797075731E-2</v>
      </c>
      <c r="K5" s="6">
        <f t="shared" si="4"/>
        <v>-7.8089628865582794E-2</v>
      </c>
    </row>
    <row r="6" spans="1:11" x14ac:dyDescent="0.25">
      <c r="A6" s="2">
        <v>2004</v>
      </c>
      <c r="B6" s="3">
        <f t="shared" si="0"/>
        <v>13320.300000000001</v>
      </c>
      <c r="C6" s="3">
        <v>9831.2000000000007</v>
      </c>
      <c r="D6" s="3">
        <v>3489.1</v>
      </c>
      <c r="E6" s="3">
        <v>36591.661</v>
      </c>
      <c r="F6" s="5">
        <f t="shared" si="3"/>
        <v>0.15678668523307482</v>
      </c>
      <c r="G6" s="1">
        <v>2004</v>
      </c>
      <c r="H6" s="4">
        <f t="shared" si="1"/>
        <v>0.36402556309209355</v>
      </c>
      <c r="I6" s="4">
        <f t="shared" si="2"/>
        <v>0.26867323677927601</v>
      </c>
      <c r="J6" s="4">
        <f t="shared" si="2"/>
        <v>9.5352326312817551E-2</v>
      </c>
      <c r="K6" s="6">
        <f t="shared" si="4"/>
        <v>-9.9642385713725967E-2</v>
      </c>
    </row>
    <row r="7" spans="1:11" x14ac:dyDescent="0.25">
      <c r="A7" s="2">
        <v>2005</v>
      </c>
      <c r="B7" s="3">
        <f t="shared" si="0"/>
        <v>13444.599999999999</v>
      </c>
      <c r="C7" s="3">
        <v>9758.2999999999993</v>
      </c>
      <c r="D7" s="3">
        <v>3686.3</v>
      </c>
      <c r="E7" s="3">
        <v>41507.084999999999</v>
      </c>
      <c r="F7" s="5">
        <f t="shared" si="3"/>
        <v>5.6518873061821129E-2</v>
      </c>
      <c r="G7" s="1">
        <v>2005</v>
      </c>
      <c r="H7" s="4">
        <f t="shared" si="1"/>
        <v>0.323910966043508</v>
      </c>
      <c r="I7" s="4">
        <f t="shared" si="2"/>
        <v>0.23509962214884517</v>
      </c>
      <c r="J7" s="4">
        <f t="shared" si="2"/>
        <v>8.8811343894662803E-2</v>
      </c>
      <c r="K7" s="6">
        <f t="shared" si="4"/>
        <v>-0.11019719798754102</v>
      </c>
    </row>
    <row r="8" spans="1:11" x14ac:dyDescent="0.25">
      <c r="A8" s="2">
        <v>2006</v>
      </c>
      <c r="B8" s="3">
        <f t="shared" si="0"/>
        <v>12385.235668950003</v>
      </c>
      <c r="C8" s="3">
        <v>9107.6</v>
      </c>
      <c r="D8" s="3">
        <v>3277.6356689500026</v>
      </c>
      <c r="E8" s="3">
        <v>46802.044000000002</v>
      </c>
      <c r="F8" s="5">
        <f t="shared" si="3"/>
        <v>-0.11086030194232632</v>
      </c>
      <c r="G8" s="1">
        <v>2006</v>
      </c>
      <c r="H8" s="4">
        <f t="shared" si="1"/>
        <v>0.26463023001623609</v>
      </c>
      <c r="I8" s="4">
        <f t="shared" si="2"/>
        <v>0.19459833848282354</v>
      </c>
      <c r="J8" s="4">
        <f t="shared" si="2"/>
        <v>7.0031891533412563E-2</v>
      </c>
      <c r="K8" s="6">
        <f t="shared" si="4"/>
        <v>-0.18301552661637666</v>
      </c>
    </row>
    <row r="9" spans="1:11" x14ac:dyDescent="0.25">
      <c r="A9" s="2">
        <v>2007</v>
      </c>
      <c r="B9" s="3">
        <f t="shared" si="0"/>
        <v>12851.181981560003</v>
      </c>
      <c r="C9" s="3">
        <v>9611.1</v>
      </c>
      <c r="D9" s="3">
        <v>3240.081981560003</v>
      </c>
      <c r="E9" s="3">
        <v>51007.777000000002</v>
      </c>
      <c r="G9" s="1">
        <v>2007</v>
      </c>
      <c r="H9" s="4">
        <f t="shared" si="1"/>
        <v>0.2519455411977668</v>
      </c>
      <c r="I9" s="4">
        <f>C9/$E9</f>
        <v>0.18842420833199611</v>
      </c>
      <c r="J9" s="4">
        <f t="shared" si="2"/>
        <v>6.3521332865770705E-2</v>
      </c>
      <c r="K9" s="6">
        <f t="shared" si="4"/>
        <v>-4.7933634859823271E-2</v>
      </c>
    </row>
    <row r="10" spans="1:11" x14ac:dyDescent="0.25">
      <c r="A10" s="2">
        <v>2008</v>
      </c>
      <c r="B10" s="3">
        <f t="shared" si="0"/>
        <v>13249.016981560004</v>
      </c>
      <c r="C10" s="3">
        <v>9603.6</v>
      </c>
      <c r="D10" s="3">
        <v>3645.4169815600039</v>
      </c>
      <c r="E10" s="3">
        <v>61762.635000000002</v>
      </c>
      <c r="G10" s="1">
        <v>2008</v>
      </c>
      <c r="H10" s="4">
        <f t="shared" si="1"/>
        <v>0.21451508637155786</v>
      </c>
      <c r="I10" s="4">
        <f t="shared" si="2"/>
        <v>0.15549207056985181</v>
      </c>
      <c r="J10" s="4">
        <f t="shared" si="2"/>
        <v>5.9023015801706061E-2</v>
      </c>
      <c r="K10" s="6">
        <f t="shared" si="4"/>
        <v>-0.14856565688069701</v>
      </c>
    </row>
    <row r="11" spans="1:11" x14ac:dyDescent="0.25">
      <c r="A11" s="2">
        <v>2009</v>
      </c>
      <c r="B11" s="3">
        <f t="shared" si="0"/>
        <v>9339.0429815600055</v>
      </c>
      <c r="C11" s="3">
        <v>6496.8</v>
      </c>
      <c r="D11" s="3">
        <v>2842.2429815600049</v>
      </c>
      <c r="E11" s="3">
        <v>62519.686000000002</v>
      </c>
      <c r="G11" s="1">
        <v>2009</v>
      </c>
      <c r="H11" s="4">
        <f t="shared" si="1"/>
        <v>0.14937763733426307</v>
      </c>
      <c r="I11" s="4">
        <f t="shared" si="2"/>
        <v>0.10391606893227198</v>
      </c>
      <c r="J11" s="4">
        <f t="shared" si="2"/>
        <v>4.5461568401991094E-2</v>
      </c>
      <c r="K11" s="6">
        <f t="shared" si="4"/>
        <v>-0.30364973456678634</v>
      </c>
    </row>
    <row r="12" spans="1:11" x14ac:dyDescent="0.25">
      <c r="A12" s="2">
        <v>2010</v>
      </c>
      <c r="B12" s="3">
        <f t="shared" si="0"/>
        <v>12393.185746560004</v>
      </c>
      <c r="C12" s="3">
        <v>7728.2</v>
      </c>
      <c r="D12" s="3">
        <v>4664.9857465600053</v>
      </c>
      <c r="E12" s="3">
        <v>69555.366999999998</v>
      </c>
      <c r="G12" s="1">
        <v>2010</v>
      </c>
      <c r="H12" s="4">
        <f t="shared" si="1"/>
        <v>0.17817727489756477</v>
      </c>
      <c r="I12" s="4">
        <f t="shared" si="2"/>
        <v>0.11110860790943709</v>
      </c>
      <c r="J12" s="4">
        <f t="shared" si="2"/>
        <v>6.7068666988127676E-2</v>
      </c>
      <c r="K12" s="6">
        <f t="shared" si="4"/>
        <v>0.19279751693258218</v>
      </c>
    </row>
    <row r="13" spans="1:11" x14ac:dyDescent="0.25">
      <c r="A13" s="2">
        <v>2011</v>
      </c>
      <c r="B13" s="3">
        <f t="shared" si="0"/>
        <v>13684.047297830006</v>
      </c>
      <c r="C13" s="3">
        <v>9177.6</v>
      </c>
      <c r="D13" s="3">
        <v>4506.4472978300064</v>
      </c>
      <c r="E13" s="3">
        <v>79276.664000000004</v>
      </c>
      <c r="G13" s="1">
        <v>2011</v>
      </c>
      <c r="H13" s="4">
        <f t="shared" si="1"/>
        <v>0.17261129073027096</v>
      </c>
      <c r="I13" s="4">
        <f t="shared" si="2"/>
        <v>0.11576672802478166</v>
      </c>
      <c r="J13" s="4">
        <f t="shared" si="2"/>
        <v>5.68445627054893E-2</v>
      </c>
      <c r="K13" s="6">
        <f t="shared" si="4"/>
        <v>-3.1238462764085595E-2</v>
      </c>
    </row>
    <row r="14" spans="1:11" x14ac:dyDescent="0.25">
      <c r="A14" s="2">
        <v>2012</v>
      </c>
      <c r="B14" s="3">
        <f t="shared" si="0"/>
        <v>17761.102439120004</v>
      </c>
      <c r="C14" s="3">
        <v>9980.6</v>
      </c>
      <c r="D14" s="3">
        <v>7780.502439120005</v>
      </c>
      <c r="E14" s="3">
        <v>87924.543999999994</v>
      </c>
      <c r="G14" s="1">
        <v>2012</v>
      </c>
      <c r="H14" s="4">
        <f t="shared" si="1"/>
        <v>0.20200391871375536</v>
      </c>
      <c r="I14" s="4">
        <f t="shared" si="2"/>
        <v>0.11351324153583328</v>
      </c>
      <c r="J14" s="4">
        <f t="shared" si="2"/>
        <v>8.8490677177922084E-2</v>
      </c>
      <c r="K14" s="6">
        <f t="shared" si="4"/>
        <v>0.17028218640352133</v>
      </c>
    </row>
    <row r="15" spans="1:11" x14ac:dyDescent="0.25">
      <c r="A15" s="2">
        <v>2013</v>
      </c>
      <c r="B15" s="3">
        <f t="shared" si="0"/>
        <v>21791.383717290002</v>
      </c>
      <c r="C15" s="3">
        <v>11864.8</v>
      </c>
      <c r="D15" s="3">
        <v>9926.5837172900046</v>
      </c>
      <c r="E15" s="3">
        <v>95129.659</v>
      </c>
      <c r="G15" s="1">
        <v>2013</v>
      </c>
      <c r="H15" s="4">
        <f t="shared" si="1"/>
        <v>0.22907034405841825</v>
      </c>
      <c r="I15" s="4">
        <f t="shared" si="2"/>
        <v>0.12472240649995392</v>
      </c>
      <c r="J15" s="4">
        <f t="shared" si="2"/>
        <v>0.10434793755846433</v>
      </c>
      <c r="K15" s="6">
        <f t="shared" si="4"/>
        <v>0.13398960533541282</v>
      </c>
    </row>
    <row r="16" spans="1:11" x14ac:dyDescent="0.25">
      <c r="A16" s="2">
        <v>2014</v>
      </c>
      <c r="B16" s="3">
        <f t="shared" si="0"/>
        <v>27992.11629315</v>
      </c>
      <c r="C16" s="3">
        <v>15433.8</v>
      </c>
      <c r="D16" s="3">
        <v>12558.316293150001</v>
      </c>
      <c r="E16" s="3">
        <v>101726.33100000001</v>
      </c>
      <c r="G16" s="1">
        <v>2014</v>
      </c>
      <c r="H16" s="4">
        <f t="shared" si="1"/>
        <v>0.27517080403843519</v>
      </c>
      <c r="I16" s="4">
        <f t="shared" si="2"/>
        <v>0.1517188307912137</v>
      </c>
      <c r="J16" s="4">
        <f t="shared" si="2"/>
        <v>0.12345197324722151</v>
      </c>
      <c r="K16" s="6">
        <f t="shared" si="4"/>
        <v>0.20125023241009421</v>
      </c>
    </row>
    <row r="17" spans="1:11" x14ac:dyDescent="0.25">
      <c r="A17" s="2">
        <v>2015</v>
      </c>
      <c r="B17" s="3">
        <f t="shared" si="0"/>
        <v>30729.403827150003</v>
      </c>
      <c r="C17" s="3">
        <v>18183.400000000001</v>
      </c>
      <c r="D17" s="3">
        <v>12546.003827150003</v>
      </c>
      <c r="E17" s="3">
        <v>99290.380999999994</v>
      </c>
      <c r="G17" s="1">
        <v>2015</v>
      </c>
      <c r="H17" s="4">
        <f t="shared" si="1"/>
        <v>0.30949023981638268</v>
      </c>
      <c r="I17" s="4">
        <f t="shared" si="2"/>
        <v>0.18313355046950622</v>
      </c>
      <c r="J17" s="4">
        <f t="shared" si="2"/>
        <v>0.12635668934687647</v>
      </c>
      <c r="K17" s="6">
        <f t="shared" si="4"/>
        <v>0.12472048369329847</v>
      </c>
    </row>
    <row r="18" spans="1:11" x14ac:dyDescent="0.25">
      <c r="A18" s="2">
        <v>2016</v>
      </c>
      <c r="B18" s="3">
        <f t="shared" si="0"/>
        <v>35597.964965630003</v>
      </c>
      <c r="C18" s="3">
        <v>23140.6</v>
      </c>
      <c r="D18" s="3">
        <v>12457.36496563</v>
      </c>
      <c r="E18" s="3">
        <v>99937.695999999996</v>
      </c>
      <c r="G18" s="1">
        <v>2016</v>
      </c>
      <c r="H18" s="4">
        <f t="shared" si="1"/>
        <v>0.3562015774871376</v>
      </c>
      <c r="I18" s="4">
        <f t="shared" si="2"/>
        <v>0.23155026507715368</v>
      </c>
      <c r="J18" s="4">
        <f t="shared" si="2"/>
        <v>0.12465131240998392</v>
      </c>
      <c r="K18" s="6">
        <f t="shared" si="4"/>
        <v>0.15092992172699304</v>
      </c>
    </row>
    <row r="19" spans="1:11" x14ac:dyDescent="0.25">
      <c r="A19" s="2">
        <v>2017</v>
      </c>
      <c r="B19" s="3">
        <f t="shared" si="0"/>
        <v>43082.097104550005</v>
      </c>
      <c r="C19" s="3">
        <v>28296.400000000001</v>
      </c>
      <c r="D19" s="3">
        <v>14785.697104550005</v>
      </c>
      <c r="E19" s="3">
        <v>104295.86199999999</v>
      </c>
      <c r="F19">
        <f>D19/E19</f>
        <v>0.1417668622802121</v>
      </c>
      <c r="G19" s="1">
        <f>A19</f>
        <v>2017</v>
      </c>
      <c r="H19" s="4">
        <f t="shared" si="1"/>
        <v>0.41307580452760451</v>
      </c>
      <c r="I19" s="4">
        <f t="shared" si="2"/>
        <v>0.27130894224739238</v>
      </c>
      <c r="J19" s="4">
        <f t="shared" si="2"/>
        <v>0.1417668622802121</v>
      </c>
      <c r="K19" s="6">
        <f t="shared" si="4"/>
        <v>0.15966865571368971</v>
      </c>
    </row>
    <row r="20" spans="1:11" x14ac:dyDescent="0.25">
      <c r="A20" s="2">
        <v>2018</v>
      </c>
      <c r="B20" s="3">
        <f t="shared" si="0"/>
        <v>46198.03</v>
      </c>
      <c r="C20" s="3">
        <v>32464.317999999999</v>
      </c>
      <c r="D20" s="3">
        <v>13733.712</v>
      </c>
      <c r="E20" s="3">
        <v>108398.058</v>
      </c>
      <c r="G20" s="1">
        <f t="shared" ref="G20:G21" si="5">A20</f>
        <v>2018</v>
      </c>
      <c r="H20" s="4">
        <f t="shared" si="1"/>
        <v>0.42618872378691508</v>
      </c>
      <c r="I20" s="4">
        <f t="shared" si="2"/>
        <v>0.2994916938456591</v>
      </c>
      <c r="J20" s="4">
        <f>D20/$E20</f>
        <v>0.12669702994125595</v>
      </c>
      <c r="K20" s="6">
        <f t="shared" si="4"/>
        <v>3.174458323528917E-2</v>
      </c>
    </row>
    <row r="21" spans="1:11" x14ac:dyDescent="0.25">
      <c r="A21" s="7">
        <v>43525</v>
      </c>
      <c r="B21" s="3">
        <f t="shared" si="0"/>
        <v>48123.459000000003</v>
      </c>
      <c r="C21" s="3">
        <v>33988.974000000002</v>
      </c>
      <c r="D21" s="3">
        <v>14134.485000000001</v>
      </c>
      <c r="E21" s="8">
        <v>108398.058</v>
      </c>
      <c r="G21" s="7">
        <f t="shared" si="5"/>
        <v>43525</v>
      </c>
      <c r="H21" s="4">
        <f t="shared" si="1"/>
        <v>0.44395130215340206</v>
      </c>
      <c r="I21" s="4">
        <f t="shared" si="2"/>
        <v>0.31355703807904012</v>
      </c>
      <c r="J21" s="4">
        <f t="shared" si="2"/>
        <v>0.13039426407436192</v>
      </c>
      <c r="K21" s="6">
        <f t="shared" si="4"/>
        <v>4.1677729548208031E-2</v>
      </c>
    </row>
    <row r="22" spans="1:11" x14ac:dyDescent="0.25">
      <c r="A22" s="1"/>
    </row>
    <row r="23" spans="1:11" x14ac:dyDescent="0.25">
      <c r="A23" s="1"/>
    </row>
    <row r="24" spans="1:11" x14ac:dyDescent="0.25">
      <c r="A24" s="1"/>
    </row>
    <row r="25" spans="1:11" x14ac:dyDescent="0.25">
      <c r="A25" s="1"/>
    </row>
    <row r="26" spans="1:11" x14ac:dyDescent="0.25">
      <c r="A26" s="1"/>
    </row>
    <row r="27" spans="1:11" x14ac:dyDescent="0.25">
      <c r="A27" s="1"/>
    </row>
    <row r="28" spans="1:11" x14ac:dyDescent="0.25">
      <c r="A28" s="1"/>
    </row>
    <row r="29" spans="1:11" x14ac:dyDescent="0.25">
      <c r="A29" s="1"/>
    </row>
    <row r="30" spans="1:11" x14ac:dyDescent="0.25">
      <c r="A30" s="1"/>
    </row>
    <row r="31" spans="1:11" x14ac:dyDescent="0.25">
      <c r="A31" s="1"/>
    </row>
    <row r="32" spans="1:11" x14ac:dyDescent="0.25">
      <c r="A32" s="1"/>
    </row>
    <row r="33" spans="1:4" x14ac:dyDescent="0.25">
      <c r="A33" s="1"/>
    </row>
    <row r="34" spans="1:4" x14ac:dyDescent="0.25">
      <c r="A34" s="1"/>
    </row>
    <row r="35" spans="1:4" x14ac:dyDescent="0.25">
      <c r="A35" s="1"/>
      <c r="B35" t="s">
        <v>0</v>
      </c>
      <c r="C35" t="s">
        <v>1</v>
      </c>
      <c r="D35" t="s">
        <v>2</v>
      </c>
    </row>
    <row r="36" spans="1:4" x14ac:dyDescent="0.25">
      <c r="A36" s="1">
        <v>2000</v>
      </c>
      <c r="B36" s="3">
        <f>'[1]datos reales'!AJ2</f>
        <v>5190.7317454408776</v>
      </c>
      <c r="C36" s="3">
        <f>'[1]datos reales'!AM2</f>
        <v>3934.1538013211962</v>
      </c>
      <c r="D36" s="3">
        <f>'[1]datos reales'!AP2</f>
        <v>1256.5779441196812</v>
      </c>
    </row>
    <row r="37" spans="1:4" x14ac:dyDescent="0.25">
      <c r="A37" s="1">
        <v>2001</v>
      </c>
      <c r="B37" s="3">
        <f>'[1]datos reales'!AJ3</f>
        <v>6796.7553392177988</v>
      </c>
      <c r="C37" s="3">
        <f>'[1]datos reales'!AM3</f>
        <v>5220.6390529998343</v>
      </c>
      <c r="D37" s="3">
        <f>'[1]datos reales'!AP3</f>
        <v>1576.1162862179644</v>
      </c>
    </row>
    <row r="38" spans="1:4" x14ac:dyDescent="0.25">
      <c r="A38" s="1">
        <v>2002</v>
      </c>
      <c r="B38" s="3">
        <f>'[1]datos reales'!AJ4</f>
        <v>7703.2324528782565</v>
      </c>
      <c r="C38" s="3">
        <f>'[1]datos reales'!AM4</f>
        <v>5998.054603675987</v>
      </c>
      <c r="D38" s="3">
        <f>'[1]datos reales'!AP4</f>
        <v>1705.1778492022688</v>
      </c>
    </row>
    <row r="39" spans="1:4" x14ac:dyDescent="0.25">
      <c r="A39" s="1">
        <v>2003</v>
      </c>
      <c r="B39" s="3">
        <f>'[1]datos reales'!AJ5</f>
        <v>8557.5396416348867</v>
      </c>
      <c r="C39" s="3">
        <f>'[1]datos reales'!AM5</f>
        <v>6589.1684781254562</v>
      </c>
      <c r="D39" s="3">
        <f>'[1]datos reales'!AP5</f>
        <v>1968.3711635094289</v>
      </c>
    </row>
    <row r="40" spans="1:4" x14ac:dyDescent="0.25">
      <c r="A40" s="1">
        <v>2004</v>
      </c>
      <c r="B40" s="3">
        <f>'[1]datos reales'!AJ6</f>
        <v>8861.9490832097836</v>
      </c>
      <c r="C40" s="3">
        <f>'[1]datos reales'!AM6</f>
        <v>6540.6630351307422</v>
      </c>
      <c r="D40" s="3">
        <f>'[1]datos reales'!AP6</f>
        <v>2321.2860480790414</v>
      </c>
    </row>
    <row r="41" spans="1:4" x14ac:dyDescent="0.25">
      <c r="A41" s="1">
        <v>2005</v>
      </c>
      <c r="B41" s="3">
        <f>'[1]datos reales'!AJ7</f>
        <v>9224.9902404629192</v>
      </c>
      <c r="C41" s="3">
        <f>'[1]datos reales'!AM7</f>
        <v>6695.6415411026965</v>
      </c>
      <c r="D41" s="3">
        <f>'[1]datos reales'!AP7</f>
        <v>2529.3486993602241</v>
      </c>
    </row>
    <row r="42" spans="1:4" x14ac:dyDescent="0.25">
      <c r="A42" s="1">
        <v>2006</v>
      </c>
      <c r="B42" s="3">
        <f>'[1]datos reales'!AJ8</f>
        <v>8741.9534322777909</v>
      </c>
      <c r="C42" s="3">
        <f>'[1]datos reales'!AM8</f>
        <v>6428.4780046145943</v>
      </c>
      <c r="D42" s="3">
        <f>'[1]datos reales'!AP8</f>
        <v>2313.475427663197</v>
      </c>
    </row>
    <row r="43" spans="1:4" x14ac:dyDescent="0.25">
      <c r="A43" s="1">
        <v>2007</v>
      </c>
      <c r="B43" s="3">
        <f>'[1]datos reales'!AJ9</f>
        <v>9371.9605297957769</v>
      </c>
      <c r="C43" s="3">
        <f>'[1]datos reales'!AM9</f>
        <v>7009.0712260683458</v>
      </c>
      <c r="D43" s="3">
        <f>'[1]datos reales'!AP9</f>
        <v>2362.8893037274324</v>
      </c>
    </row>
    <row r="44" spans="1:4" x14ac:dyDescent="0.25">
      <c r="A44" s="1">
        <v>2008</v>
      </c>
      <c r="B44" s="3">
        <f>'[1]datos reales'!AJ10</f>
        <v>10515.303778438116</v>
      </c>
      <c r="C44" s="3">
        <f>'[1]datos reales'!AM10</f>
        <v>7622.0576596104447</v>
      </c>
      <c r="D44" s="3">
        <f>'[1]datos reales'!AP10</f>
        <v>2893.2461188276702</v>
      </c>
    </row>
    <row r="45" spans="1:4" x14ac:dyDescent="0.25">
      <c r="A45" s="1">
        <v>2009</v>
      </c>
      <c r="B45" s="3">
        <f>'[1]datos reales'!AJ11</f>
        <v>7731.6777738878391</v>
      </c>
      <c r="C45" s="3">
        <f>'[1]datos reales'!AM11</f>
        <v>5378.6200856529131</v>
      </c>
      <c r="D45" s="3">
        <f>'[1]datos reales'!AP11</f>
        <v>2353.0576882349255</v>
      </c>
    </row>
    <row r="46" spans="1:4" x14ac:dyDescent="0.25">
      <c r="A46" s="1">
        <v>2010</v>
      </c>
      <c r="B46" s="3">
        <f>'[1]datos reales'!AJ12</f>
        <v>10601.626541537942</v>
      </c>
      <c r="C46" s="3">
        <f>'[1]datos reales'!AM12</f>
        <v>6611.0112374500131</v>
      </c>
      <c r="D46" s="3">
        <f>'[1]datos reales'!AP12</f>
        <v>3990.6153040879294</v>
      </c>
    </row>
    <row r="47" spans="1:4" x14ac:dyDescent="0.25">
      <c r="A47" s="1">
        <v>2011</v>
      </c>
      <c r="B47" s="3">
        <f>'[1]datos reales'!AJ13</f>
        <v>12339.096976895245</v>
      </c>
      <c r="C47" s="3">
        <f>'[1]datos reales'!AM13</f>
        <v>8275.5703740597091</v>
      </c>
      <c r="D47" s="3">
        <f>'[1]datos reales'!AP13</f>
        <v>4063.5266028355377</v>
      </c>
    </row>
    <row r="48" spans="1:4" x14ac:dyDescent="0.25">
      <c r="A48" s="1">
        <v>2012</v>
      </c>
      <c r="B48" s="3">
        <f>'[1]datos reales'!AJ14</f>
        <v>16682.302885191279</v>
      </c>
      <c r="C48" s="3">
        <f>'[1]datos reales'!AM14</f>
        <v>9374.383867592258</v>
      </c>
      <c r="D48" s="3">
        <f>'[1]datos reales'!AP14</f>
        <v>7307.9190175990207</v>
      </c>
    </row>
    <row r="49" spans="1:4" x14ac:dyDescent="0.25">
      <c r="A49" s="1">
        <v>2013</v>
      </c>
      <c r="B49" s="3">
        <f>'[1]datos reales'!AJ15</f>
        <v>21020.487358176924</v>
      </c>
      <c r="C49" s="3">
        <f>'[1]datos reales'!AM15</f>
        <v>11445.06845654837</v>
      </c>
      <c r="D49" s="3">
        <f>'[1]datos reales'!AP15</f>
        <v>9575.4189016285563</v>
      </c>
    </row>
    <row r="50" spans="1:4" x14ac:dyDescent="0.25">
      <c r="A50" s="1">
        <v>2014</v>
      </c>
      <c r="B50" s="3">
        <f>'[1]datos reales'!AJ16</f>
        <v>27992.11629315</v>
      </c>
      <c r="C50" s="3">
        <f>'[1]datos reales'!AM16</f>
        <v>15433.8</v>
      </c>
      <c r="D50" s="3">
        <f>'[1]datos reales'!AP16</f>
        <v>12558.316293150001</v>
      </c>
    </row>
    <row r="51" spans="1:4" x14ac:dyDescent="0.25">
      <c r="A51" s="1">
        <v>2015</v>
      </c>
      <c r="B51" s="3">
        <f>'[1]datos reales'!AJ17</f>
        <v>29724.672694594185</v>
      </c>
      <c r="C51" s="3">
        <f>'[1]datos reales'!AM17</f>
        <v>17588.874047642472</v>
      </c>
      <c r="D51" s="3">
        <f>'[1]datos reales'!AP17</f>
        <v>12135.798646951715</v>
      </c>
    </row>
    <row r="52" spans="1:4" x14ac:dyDescent="0.25">
      <c r="A52" s="1">
        <v>2016</v>
      </c>
      <c r="B52" s="3">
        <f>'[1]datos reales'!AJ18</f>
        <v>34052.731381341378</v>
      </c>
      <c r="C52" s="3">
        <f>'[1]datos reales'!AM18</f>
        <v>22136.114706666136</v>
      </c>
      <c r="D52" s="3">
        <f>'[1]datos reales'!AP18</f>
        <v>11916.616674675235</v>
      </c>
    </row>
    <row r="53" spans="1:4" x14ac:dyDescent="0.25">
      <c r="A53" s="1">
        <v>2017</v>
      </c>
      <c r="B53" s="3">
        <f>'[1]datos reales'!AJ19</f>
        <v>41293.216899549123</v>
      </c>
      <c r="C53" s="3">
        <f>'[1]datos reales'!AM19</f>
        <v>27121.460216777588</v>
      </c>
      <c r="D53" s="3">
        <f>'[1]datos reales'!AP19</f>
        <v>14171.756682771536</v>
      </c>
    </row>
    <row r="54" spans="1:4" x14ac:dyDescent="0.25">
      <c r="A54" s="1"/>
    </row>
    <row r="55" spans="1:4" x14ac:dyDescent="0.25">
      <c r="A55" s="1"/>
    </row>
    <row r="56" spans="1:4" x14ac:dyDescent="0.25">
      <c r="A56" s="1"/>
    </row>
    <row r="57" spans="1:4" x14ac:dyDescent="0.25">
      <c r="A57" s="1"/>
    </row>
    <row r="58" spans="1:4" x14ac:dyDescent="0.25">
      <c r="A58" s="1"/>
    </row>
    <row r="59" spans="1:4" x14ac:dyDescent="0.25">
      <c r="A59" s="9"/>
    </row>
    <row r="60" spans="1:4" x14ac:dyDescent="0.25">
      <c r="A60" s="9"/>
    </row>
    <row r="61" spans="1:4" x14ac:dyDescent="0.25">
      <c r="A61" s="9"/>
    </row>
    <row r="62" spans="1:4" x14ac:dyDescent="0.25">
      <c r="A62" s="9"/>
    </row>
    <row r="63" spans="1:4" x14ac:dyDescent="0.25">
      <c r="A63" s="9"/>
    </row>
    <row r="64" spans="1:4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deuda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TNK_2</dc:creator>
  <cp:lastModifiedBy>TNK_2</cp:lastModifiedBy>
  <dcterms:created xsi:type="dcterms:W3CDTF">2019-05-09T17:47:14Z</dcterms:created>
  <dcterms:modified xsi:type="dcterms:W3CDTF">2019-05-09T17:48:12Z</dcterms:modified>
</cp:coreProperties>
</file>