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Volumes/PAOLA/otros/PAPER NICO/modificaciones paper/"/>
    </mc:Choice>
  </mc:AlternateContent>
  <xr:revisionPtr revIDLastSave="0" documentId="8_{3930671F-DEBE-194B-AD5B-0D99061D0FF8}" xr6:coauthVersionLast="46" xr6:coauthVersionMax="46" xr10:uidLastSave="{00000000-0000-0000-0000-000000000000}"/>
  <bookViews>
    <workbookView xWindow="8520" yWindow="1900" windowWidth="20500" windowHeight="13940" activeTab="1" xr2:uid="{00000000-000D-0000-FFFF-FFFF00000000}"/>
  </bookViews>
  <sheets>
    <sheet name="Hoja1 (2)" sheetId="2" r:id="rId1"/>
    <sheet name="CUADRO 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" i="2" l="1"/>
  <c r="W20" i="2"/>
  <c r="V20" i="2"/>
  <c r="U20" i="2"/>
  <c r="T20" i="2"/>
  <c r="S20" i="2"/>
  <c r="R20" i="2"/>
  <c r="O20" i="2"/>
  <c r="M20" i="2"/>
  <c r="X19" i="2"/>
  <c r="W19" i="2"/>
  <c r="V19" i="2"/>
  <c r="U19" i="2"/>
  <c r="T19" i="2"/>
  <c r="S19" i="2"/>
  <c r="R19" i="2"/>
  <c r="O19" i="2"/>
  <c r="M19" i="2"/>
  <c r="X18" i="2"/>
  <c r="W18" i="2"/>
  <c r="V18" i="2"/>
  <c r="U18" i="2"/>
  <c r="T18" i="2"/>
  <c r="S18" i="2"/>
  <c r="R18" i="2"/>
  <c r="O18" i="2"/>
  <c r="M18" i="2"/>
  <c r="X17" i="2"/>
  <c r="W17" i="2"/>
  <c r="V17" i="2"/>
  <c r="U17" i="2"/>
  <c r="T17" i="2"/>
  <c r="S17" i="2"/>
  <c r="R17" i="2"/>
  <c r="O17" i="2"/>
  <c r="M17" i="2"/>
  <c r="X16" i="2"/>
  <c r="W16" i="2"/>
  <c r="V16" i="2"/>
  <c r="U16" i="2"/>
  <c r="T16" i="2"/>
  <c r="S16" i="2"/>
  <c r="R16" i="2"/>
  <c r="O16" i="2"/>
  <c r="M16" i="2"/>
  <c r="X15" i="2"/>
  <c r="W15" i="2"/>
  <c r="V15" i="2"/>
  <c r="U15" i="2"/>
  <c r="T15" i="2"/>
  <c r="S15" i="2"/>
  <c r="R15" i="2"/>
  <c r="O15" i="2"/>
  <c r="M15" i="2"/>
  <c r="X14" i="2"/>
  <c r="W14" i="2"/>
  <c r="V14" i="2"/>
  <c r="U14" i="2"/>
  <c r="T14" i="2"/>
  <c r="S14" i="2"/>
  <c r="R14" i="2"/>
  <c r="O14" i="2"/>
  <c r="M14" i="2"/>
  <c r="X13" i="2"/>
  <c r="W13" i="2"/>
  <c r="V13" i="2"/>
  <c r="U13" i="2"/>
  <c r="T13" i="2"/>
  <c r="S13" i="2"/>
  <c r="R13" i="2"/>
  <c r="O13" i="2"/>
  <c r="M13" i="2"/>
  <c r="X12" i="2"/>
  <c r="W12" i="2"/>
  <c r="V12" i="2"/>
  <c r="U12" i="2"/>
  <c r="T12" i="2"/>
  <c r="S12" i="2"/>
  <c r="R12" i="2"/>
  <c r="O12" i="2"/>
  <c r="M12" i="2"/>
  <c r="X11" i="2"/>
  <c r="W11" i="2"/>
  <c r="V11" i="2"/>
  <c r="U11" i="2"/>
  <c r="T11" i="2"/>
  <c r="S11" i="2"/>
  <c r="R11" i="2"/>
  <c r="O11" i="2"/>
  <c r="M11" i="2"/>
  <c r="X10" i="2"/>
  <c r="W10" i="2"/>
  <c r="V10" i="2"/>
  <c r="U10" i="2"/>
  <c r="T10" i="2"/>
  <c r="S10" i="2"/>
  <c r="R10" i="2"/>
  <c r="O10" i="2"/>
  <c r="M10" i="2"/>
  <c r="X9" i="2"/>
  <c r="W9" i="2"/>
  <c r="V9" i="2"/>
  <c r="U9" i="2"/>
  <c r="T9" i="2"/>
  <c r="S9" i="2"/>
  <c r="R9" i="2"/>
  <c r="O9" i="2"/>
  <c r="M9" i="2"/>
  <c r="X8" i="2"/>
  <c r="W8" i="2"/>
  <c r="V8" i="2"/>
  <c r="U8" i="2"/>
  <c r="T8" i="2"/>
  <c r="S8" i="2"/>
  <c r="R8" i="2"/>
  <c r="O8" i="2"/>
  <c r="M8" i="2"/>
  <c r="X7" i="2"/>
  <c r="W7" i="2"/>
  <c r="V7" i="2"/>
  <c r="U7" i="2"/>
  <c r="T7" i="2"/>
  <c r="S7" i="2"/>
  <c r="R7" i="2"/>
  <c r="O7" i="2"/>
  <c r="M7" i="2"/>
  <c r="X6" i="2"/>
  <c r="W6" i="2"/>
  <c r="V6" i="2"/>
  <c r="U6" i="2"/>
  <c r="T6" i="2"/>
  <c r="S6" i="2"/>
  <c r="R6" i="2"/>
  <c r="O6" i="2"/>
  <c r="M6" i="2"/>
  <c r="X5" i="2"/>
  <c r="W5" i="2"/>
  <c r="V5" i="2"/>
  <c r="U5" i="2"/>
  <c r="T5" i="2"/>
  <c r="S5" i="2"/>
  <c r="R5" i="2"/>
  <c r="O5" i="2"/>
  <c r="M5" i="2"/>
  <c r="X4" i="2"/>
  <c r="W4" i="2"/>
  <c r="V4" i="2"/>
  <c r="U4" i="2"/>
  <c r="T4" i="2"/>
  <c r="S4" i="2"/>
  <c r="R4" i="2"/>
  <c r="O4" i="2"/>
  <c r="M4" i="2"/>
  <c r="X3" i="2"/>
  <c r="W3" i="2"/>
  <c r="V3" i="2"/>
  <c r="U3" i="2"/>
  <c r="T3" i="2"/>
  <c r="S3" i="2"/>
  <c r="R3" i="2"/>
  <c r="O3" i="2"/>
  <c r="M3" i="2"/>
  <c r="X2" i="2"/>
  <c r="W2" i="2"/>
  <c r="V2" i="2"/>
  <c r="U2" i="2"/>
  <c r="T2" i="2"/>
  <c r="S2" i="2"/>
  <c r="R2" i="2"/>
  <c r="O2" i="2"/>
  <c r="M2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" i="1"/>
  <c r="T3" i="1" l="1"/>
  <c r="T4" i="1"/>
  <c r="T5" i="1"/>
  <c r="T6" i="1"/>
  <c r="T7" i="1"/>
  <c r="T8" i="1"/>
  <c r="T9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" i="1"/>
  <c r="O11" i="1"/>
  <c r="O12" i="1"/>
  <c r="O13" i="1"/>
  <c r="O14" i="1"/>
  <c r="O15" i="1"/>
  <c r="O16" i="1"/>
  <c r="O17" i="1"/>
  <c r="O18" i="1"/>
  <c r="O19" i="1"/>
  <c r="O20" i="1"/>
  <c r="O3" i="1"/>
  <c r="O4" i="1"/>
  <c r="O5" i="1"/>
  <c r="O6" i="1"/>
  <c r="O7" i="1"/>
  <c r="O8" i="1"/>
  <c r="O9" i="1"/>
  <c r="O10" i="1"/>
  <c r="O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" i="1"/>
  <c r="R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" i="1"/>
  <c r="T20" i="1"/>
  <c r="R20" i="1" l="1"/>
  <c r="T10" i="1" l="1"/>
  <c r="T11" i="1"/>
  <c r="T12" i="1"/>
  <c r="T13" i="1"/>
  <c r="T14" i="1"/>
  <c r="T15" i="1"/>
  <c r="T16" i="1"/>
  <c r="T17" i="1"/>
  <c r="T18" i="1"/>
  <c r="T19" i="1"/>
  <c r="T2" i="1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</calcChain>
</file>

<file path=xl/sharedStrings.xml><?xml version="1.0" encoding="utf-8"?>
<sst xmlns="http://schemas.openxmlformats.org/spreadsheetml/2006/main" count="52" uniqueCount="25">
  <si>
    <t>deuda total</t>
  </si>
  <si>
    <t>ingresos tributarios</t>
  </si>
  <si>
    <t>ingresos petroleros</t>
  </si>
  <si>
    <t>Pago de intereses</t>
  </si>
  <si>
    <t>Gastos corrientes</t>
  </si>
  <si>
    <t>Gastos de capital</t>
  </si>
  <si>
    <t>Gastos totales</t>
  </si>
  <si>
    <t>Ingresos totales</t>
  </si>
  <si>
    <t>Transf K</t>
  </si>
  <si>
    <t>Amortizaciones</t>
  </si>
  <si>
    <t>PIB</t>
  </si>
  <si>
    <t>PIB tendencial</t>
  </si>
  <si>
    <t>Deuda/PIB</t>
  </si>
  <si>
    <t>Regla fiscal (COPYFP)</t>
  </si>
  <si>
    <t>Regla fiscal estricta* (II)</t>
  </si>
  <si>
    <t>Prueba ácida al Indicador de servicio de la deuda (III)</t>
  </si>
  <si>
    <t>Resultado primario estructural (I)</t>
  </si>
  <si>
    <t>Servicio deuda/Ingresos</t>
  </si>
  <si>
    <t>% deseable</t>
  </si>
  <si>
    <t>menor o igual al 100%</t>
  </si>
  <si>
    <t>25% - 35% (FMI)</t>
  </si>
  <si>
    <t>Gasto corriente / Gastos</t>
  </si>
  <si>
    <t>45% (OCDE)</t>
  </si>
  <si>
    <t>intereses/ingresos</t>
  </si>
  <si>
    <t>Intereses/Ingresos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</si>
</sst>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#,##0.0_);\(#,##0.0\)"/>
    <numFmt numFmtId="166" formatCode="#,##0.0"/>
    <numFmt numFmtId="167" formatCode="0.0%"/>
    <numFmt numFmtId="168" formatCode="#,##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Univers LT Pro 57 Condensed"/>
      <family val="2"/>
    </font>
    <font>
      <sz val="11"/>
      <color theme="0"/>
      <name val="Univers LT Pro 57 Condensed"/>
      <family val="2"/>
    </font>
    <font>
      <sz val="11"/>
      <color theme="1"/>
      <name val="Univers LT Pro 57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5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3" fontId="2" fillId="0" borderId="0" xfId="2" applyNumberFormat="1" applyFont="1" applyFill="1" applyBorder="1" applyAlignment="1">
      <alignment horizontal="center"/>
    </xf>
    <xf numFmtId="166" fontId="2" fillId="0" borderId="0" xfId="3" applyNumberFormat="1" applyFont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9" fontId="2" fillId="0" borderId="0" xfId="1" applyFont="1" applyFill="1" applyBorder="1" applyAlignment="1">
      <alignment horizontal="center"/>
    </xf>
    <xf numFmtId="4" fontId="2" fillId="0" borderId="0" xfId="2" applyNumberFormat="1" applyFont="1" applyFill="1" applyBorder="1" applyAlignment="1">
      <alignment horizontal="center"/>
    </xf>
    <xf numFmtId="168" fontId="2" fillId="0" borderId="0" xfId="2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/>
    </xf>
    <xf numFmtId="9" fontId="3" fillId="0" borderId="1" xfId="1" applyNumberFormat="1" applyFont="1" applyFill="1" applyBorder="1" applyAlignment="1">
      <alignment horizontal="center"/>
    </xf>
    <xf numFmtId="9" fontId="3" fillId="0" borderId="1" xfId="1" applyFont="1" applyFill="1" applyBorder="1" applyAlignment="1">
      <alignment horizontal="center"/>
    </xf>
    <xf numFmtId="0" fontId="4" fillId="2" borderId="1" xfId="2" applyNumberFormat="1" applyFont="1" applyFill="1" applyBorder="1" applyAlignment="1">
      <alignment horizontal="center"/>
    </xf>
    <xf numFmtId="9" fontId="2" fillId="3" borderId="0" xfId="1" applyFont="1" applyFill="1" applyBorder="1" applyAlignment="1">
      <alignment horizontal="center"/>
    </xf>
    <xf numFmtId="0" fontId="4" fillId="2" borderId="1" xfId="2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167" fontId="2" fillId="4" borderId="0" xfId="1" applyNumberFormat="1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3" fontId="2" fillId="4" borderId="0" xfId="2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/>
    </xf>
    <xf numFmtId="167" fontId="5" fillId="0" borderId="1" xfId="1" applyNumberFormat="1" applyFont="1" applyFill="1" applyBorder="1" applyAlignment="1">
      <alignment horizontal="center"/>
    </xf>
    <xf numFmtId="9" fontId="5" fillId="0" borderId="1" xfId="1" applyNumberFormat="1" applyFont="1" applyFill="1" applyBorder="1" applyAlignment="1">
      <alignment horizontal="center"/>
    </xf>
    <xf numFmtId="9" fontId="5" fillId="0" borderId="1" xfId="1" applyFont="1" applyFill="1" applyBorder="1" applyAlignment="1">
      <alignment horizontal="center"/>
    </xf>
    <xf numFmtId="0" fontId="5" fillId="0" borderId="1" xfId="2" applyNumberFormat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</cellXfs>
  <cellStyles count="7">
    <cellStyle name="ANCLAS,REZONES Y SUS PARTES,DE FUNDICION,DE HIERRO O DE ACERO" xfId="3" xr:uid="{00000000-0005-0000-0000-000000000000}"/>
    <cellStyle name="Millares 2" xfId="5" xr:uid="{00000000-0005-0000-0000-000001000000}"/>
    <cellStyle name="Millares 3" xfId="6" xr:uid="{00000000-0005-0000-0000-000002000000}"/>
    <cellStyle name="Normal" xfId="0" builtinId="0"/>
    <cellStyle name="Normal 2" xfId="4" xr:uid="{00000000-0005-0000-0000-000004000000}"/>
    <cellStyle name="Normal_Iem-331" xfId="2" xr:uid="{00000000-0005-0000-0000-000005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TNK">
      <a:dk1>
        <a:sysClr val="windowText" lastClr="000000"/>
      </a:dk1>
      <a:lt1>
        <a:srgbClr val="FFFFFF"/>
      </a:lt1>
      <a:dk2>
        <a:srgbClr val="00006B"/>
      </a:dk2>
      <a:lt2>
        <a:srgbClr val="FF3680"/>
      </a:lt2>
      <a:accent1>
        <a:srgbClr val="00006B"/>
      </a:accent1>
      <a:accent2>
        <a:srgbClr val="0017FF"/>
      </a:accent2>
      <a:accent3>
        <a:srgbClr val="FFBA24"/>
      </a:accent3>
      <a:accent4>
        <a:srgbClr val="F74500"/>
      </a:accent4>
      <a:accent5>
        <a:srgbClr val="561048"/>
      </a:accent5>
      <a:accent6>
        <a:srgbClr val="DA1224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205E-66CC-4249-9972-4BF16B09CD91}">
  <dimension ref="A1:X21"/>
  <sheetViews>
    <sheetView topLeftCell="M1" workbookViewId="0">
      <selection activeCell="P1" sqref="P1:Q16"/>
    </sheetView>
  </sheetViews>
  <sheetFormatPr baseColWidth="10" defaultRowHeight="15"/>
  <cols>
    <col min="2" max="2" width="12.1640625" customWidth="1"/>
    <col min="3" max="3" width="10.83203125" customWidth="1"/>
    <col min="4" max="4" width="9.83203125" customWidth="1"/>
    <col min="5" max="5" width="10.33203125" customWidth="1"/>
    <col min="6" max="6" width="11.33203125" customWidth="1"/>
    <col min="7" max="7" width="15" bestFit="1" customWidth="1"/>
    <col min="8" max="8" width="11.1640625" bestFit="1" customWidth="1"/>
    <col min="9" max="9" width="16.83203125" bestFit="1" customWidth="1"/>
    <col min="10" max="10" width="8.1640625" customWidth="1"/>
    <col min="11" max="11" width="14.6640625" bestFit="1" customWidth="1"/>
    <col min="12" max="13" width="14.6640625" customWidth="1"/>
    <col min="14" max="14" width="13.6640625" bestFit="1" customWidth="1"/>
    <col min="15" max="15" width="7.33203125" customWidth="1"/>
    <col min="16" max="16" width="9" customWidth="1"/>
    <col min="17" max="17" width="17.6640625" style="4" bestFit="1" customWidth="1"/>
    <col min="18" max="18" width="13" customWidth="1"/>
    <col min="19" max="19" width="15" bestFit="1" customWidth="1"/>
    <col min="20" max="20" width="16" customWidth="1"/>
    <col min="21" max="21" width="15.1640625" customWidth="1"/>
    <col min="22" max="22" width="9.5" customWidth="1"/>
    <col min="23" max="23" width="12.33203125" customWidth="1"/>
  </cols>
  <sheetData>
    <row r="1" spans="1:24" ht="60">
      <c r="B1" s="3" t="s">
        <v>4</v>
      </c>
      <c r="C1" s="3" t="s">
        <v>5</v>
      </c>
      <c r="D1" s="3" t="s">
        <v>6</v>
      </c>
      <c r="E1" s="3" t="s">
        <v>1</v>
      </c>
      <c r="F1" s="3" t="s">
        <v>2</v>
      </c>
      <c r="G1" t="s">
        <v>7</v>
      </c>
      <c r="H1" t="s">
        <v>0</v>
      </c>
      <c r="I1" t="s">
        <v>3</v>
      </c>
      <c r="J1" t="s">
        <v>8</v>
      </c>
      <c r="K1" t="s">
        <v>9</v>
      </c>
      <c r="L1" t="s">
        <v>10</v>
      </c>
      <c r="N1" t="s">
        <v>11</v>
      </c>
      <c r="P1" s="8"/>
      <c r="Q1" s="9" t="s">
        <v>16</v>
      </c>
      <c r="R1" s="9" t="s">
        <v>13</v>
      </c>
      <c r="S1" s="9" t="s">
        <v>14</v>
      </c>
      <c r="T1" s="9" t="s">
        <v>17</v>
      </c>
      <c r="U1" s="9" t="s">
        <v>15</v>
      </c>
      <c r="V1" s="9" t="s">
        <v>23</v>
      </c>
      <c r="W1" s="9" t="s">
        <v>21</v>
      </c>
      <c r="X1" s="9" t="s">
        <v>12</v>
      </c>
    </row>
    <row r="2" spans="1:24">
      <c r="A2">
        <v>2000</v>
      </c>
      <c r="B2" s="1">
        <v>2581.9</v>
      </c>
      <c r="C2" s="1">
        <v>660.5</v>
      </c>
      <c r="D2" s="6">
        <v>3242.4</v>
      </c>
      <c r="E2" s="1">
        <v>1629.3</v>
      </c>
      <c r="F2" s="1">
        <v>1402</v>
      </c>
      <c r="G2" s="7">
        <v>3269.2000000000003</v>
      </c>
      <c r="H2" s="1">
        <v>11665.1</v>
      </c>
      <c r="I2" s="6">
        <v>1009.3106146600001</v>
      </c>
      <c r="J2" s="2">
        <v>234.03612803999999</v>
      </c>
      <c r="K2" s="1">
        <v>7322.6749999999993</v>
      </c>
      <c r="L2" s="6">
        <v>18318.600999999999</v>
      </c>
      <c r="M2" s="5">
        <f>B2/L2</f>
        <v>0.14094416926270736</v>
      </c>
      <c r="N2" s="1">
        <v>17322.9572110306</v>
      </c>
      <c r="O2" s="5">
        <f>K2/(K2+I2)</f>
        <v>0.87886313523103854</v>
      </c>
      <c r="P2" s="13">
        <v>2000</v>
      </c>
      <c r="Q2" s="10">
        <v>3.6906776949868346E-2</v>
      </c>
      <c r="R2" s="11">
        <f t="shared" ref="R2:R20" si="0">B2/E2</f>
        <v>1.5846682624439945</v>
      </c>
      <c r="S2" s="11">
        <f>(J2+B2)/E2</f>
        <v>1.7283103959000798</v>
      </c>
      <c r="T2" s="12">
        <f t="shared" ref="T2:T20" si="1">(K2+I2)/G2</f>
        <v>2.5486313516028383</v>
      </c>
      <c r="U2" s="12">
        <f t="shared" ref="U2:U20" si="2">(K2+I2)/(G2-F2)</f>
        <v>4.4622887824871453</v>
      </c>
      <c r="V2" s="12">
        <f t="shared" ref="V2:V20" si="3">I2/G2</f>
        <v>0.30873321138504833</v>
      </c>
      <c r="W2" s="12">
        <f t="shared" ref="W2:W20" si="4">B2/D2</f>
        <v>0.79629286947939804</v>
      </c>
      <c r="X2" s="12">
        <f t="shared" ref="X2:X20" si="5">H2/L2</f>
        <v>0.63678989459948399</v>
      </c>
    </row>
    <row r="3" spans="1:24">
      <c r="A3">
        <v>2001</v>
      </c>
      <c r="B3" s="1">
        <v>2555</v>
      </c>
      <c r="C3" s="1">
        <v>1438.7</v>
      </c>
      <c r="D3" s="6">
        <v>3993.7</v>
      </c>
      <c r="E3" s="1">
        <v>2369.5</v>
      </c>
      <c r="F3" s="1">
        <v>1279.9000000000001</v>
      </c>
      <c r="G3" s="7">
        <v>3849.7</v>
      </c>
      <c r="H3" s="1">
        <v>12080.6</v>
      </c>
      <c r="I3" s="6">
        <v>937.50560633999999</v>
      </c>
      <c r="J3" s="2">
        <v>561.5</v>
      </c>
      <c r="K3" s="1">
        <v>1376.6120000000001</v>
      </c>
      <c r="L3" s="6">
        <v>24468.324000000001</v>
      </c>
      <c r="M3" s="5">
        <f t="shared" ref="M3:M20" si="6">B3/L3</f>
        <v>0.10442071962100878</v>
      </c>
      <c r="N3" s="1">
        <v>22464.654801676399</v>
      </c>
      <c r="O3" s="5">
        <f t="shared" ref="O3:O20" si="7">K3/(K3+I3)</f>
        <v>0.59487555698486938</v>
      </c>
      <c r="P3" s="13">
        <v>2001</v>
      </c>
      <c r="Q3" s="10">
        <v>3.5413455488881612E-2</v>
      </c>
      <c r="R3" s="11">
        <f t="shared" si="0"/>
        <v>1.0782865583456425</v>
      </c>
      <c r="S3" s="11">
        <f t="shared" ref="S3:S20" si="8">(J3+B3)/E3</f>
        <v>1.3152563832032074</v>
      </c>
      <c r="T3" s="12">
        <f t="shared" si="1"/>
        <v>0.60111634837519801</v>
      </c>
      <c r="U3" s="12">
        <f t="shared" si="2"/>
        <v>0.9005049444859522</v>
      </c>
      <c r="V3" s="12">
        <f t="shared" si="3"/>
        <v>0.2435269258227914</v>
      </c>
      <c r="W3" s="12">
        <f t="shared" si="4"/>
        <v>0.63975761824874178</v>
      </c>
      <c r="X3" s="12">
        <f t="shared" si="5"/>
        <v>0.4937240491011971</v>
      </c>
    </row>
    <row r="4" spans="1:24">
      <c r="A4">
        <v>2002</v>
      </c>
      <c r="B4" s="1">
        <v>3530.5</v>
      </c>
      <c r="C4" s="1">
        <v>1226.5</v>
      </c>
      <c r="D4" s="6">
        <v>4757</v>
      </c>
      <c r="E4" s="1">
        <v>2747.6000000000004</v>
      </c>
      <c r="F4" s="1">
        <v>1362.6</v>
      </c>
      <c r="G4" s="7">
        <v>4572.2000000000007</v>
      </c>
      <c r="H4" s="1">
        <v>12520.4</v>
      </c>
      <c r="I4" s="6">
        <v>822.55</v>
      </c>
      <c r="J4" s="2">
        <v>617.58000000000004</v>
      </c>
      <c r="K4" s="1">
        <v>1176.9560000000001</v>
      </c>
      <c r="L4" s="6">
        <v>28548.945</v>
      </c>
      <c r="M4" s="5">
        <f t="shared" si="6"/>
        <v>0.12366481493449233</v>
      </c>
      <c r="N4" s="1">
        <v>27616.308820212002</v>
      </c>
      <c r="O4" s="5">
        <f t="shared" si="7"/>
        <v>0.58862338997732444</v>
      </c>
      <c r="P4" s="13">
        <v>2002</v>
      </c>
      <c r="Q4" s="10">
        <v>2.2123580831403405E-2</v>
      </c>
      <c r="R4" s="11">
        <f t="shared" si="0"/>
        <v>1.2849395836366282</v>
      </c>
      <c r="S4" s="11">
        <f t="shared" si="8"/>
        <v>1.5097102926190127</v>
      </c>
      <c r="T4" s="12">
        <f t="shared" si="1"/>
        <v>0.43731814006386416</v>
      </c>
      <c r="U4" s="12">
        <f t="shared" si="2"/>
        <v>0.62297669491525409</v>
      </c>
      <c r="V4" s="12">
        <f t="shared" si="3"/>
        <v>0.17990245396089405</v>
      </c>
      <c r="W4" s="12">
        <f t="shared" si="4"/>
        <v>0.74216943451755313</v>
      </c>
      <c r="X4" s="12">
        <f t="shared" si="5"/>
        <v>0.43855911313009988</v>
      </c>
    </row>
    <row r="5" spans="1:24">
      <c r="A5">
        <v>2003</v>
      </c>
      <c r="B5" s="1">
        <v>3692.5166072040847</v>
      </c>
      <c r="C5" s="1">
        <v>1317.0650000000001</v>
      </c>
      <c r="D5" s="6">
        <v>5009.5816072040852</v>
      </c>
      <c r="E5" s="1">
        <v>2789.477347649964</v>
      </c>
      <c r="F5" s="1">
        <v>1561.17</v>
      </c>
      <c r="G5" s="7">
        <v>4770.6818981179276</v>
      </c>
      <c r="H5" s="1">
        <v>13113</v>
      </c>
      <c r="I5" s="6">
        <v>826.88138480743839</v>
      </c>
      <c r="J5" s="2">
        <v>642.4</v>
      </c>
      <c r="K5" s="1">
        <v>1491.7089999999998</v>
      </c>
      <c r="L5" s="6">
        <v>32432.858</v>
      </c>
      <c r="M5" s="5">
        <f t="shared" si="6"/>
        <v>0.11385110147258945</v>
      </c>
      <c r="N5" s="1">
        <v>32807.912346510297</v>
      </c>
      <c r="O5" s="5">
        <f t="shared" si="7"/>
        <v>0.64336892353838004</v>
      </c>
      <c r="P5" s="13">
        <v>2003</v>
      </c>
      <c r="Q5" s="10">
        <v>1.6719008618035033E-2</v>
      </c>
      <c r="R5" s="11">
        <f t="shared" si="0"/>
        <v>1.3237306301536735</v>
      </c>
      <c r="S5" s="11">
        <f t="shared" si="8"/>
        <v>1.5540246673292035</v>
      </c>
      <c r="T5" s="12">
        <f t="shared" si="1"/>
        <v>0.48600817122645312</v>
      </c>
      <c r="U5" s="12">
        <f t="shared" si="2"/>
        <v>0.7224121481422362</v>
      </c>
      <c r="V5" s="12">
        <f t="shared" si="3"/>
        <v>0.1733256172736333</v>
      </c>
      <c r="W5" s="12">
        <f t="shared" si="4"/>
        <v>0.73709081850149316</v>
      </c>
      <c r="X5" s="12">
        <f t="shared" si="5"/>
        <v>0.40431219475015123</v>
      </c>
    </row>
    <row r="6" spans="1:24">
      <c r="A6">
        <v>2004</v>
      </c>
      <c r="B6" s="1">
        <v>4103.2617776570196</v>
      </c>
      <c r="C6" s="1">
        <v>1394.5481636885474</v>
      </c>
      <c r="D6" s="6">
        <v>5497.8099413455675</v>
      </c>
      <c r="E6" s="1">
        <v>3165.5158042763396</v>
      </c>
      <c r="F6" s="1">
        <v>1557.9334093399998</v>
      </c>
      <c r="G6" s="7">
        <v>5178.5962530385614</v>
      </c>
      <c r="H6" s="1">
        <v>13320.300000000001</v>
      </c>
      <c r="I6" s="6">
        <v>813.52135159099578</v>
      </c>
      <c r="J6" s="2">
        <v>658.14983014188078</v>
      </c>
      <c r="K6" s="1">
        <v>2857.68201</v>
      </c>
      <c r="L6" s="6">
        <v>36591.661</v>
      </c>
      <c r="M6" s="5">
        <f t="shared" si="6"/>
        <v>0.11213652688947406</v>
      </c>
      <c r="N6" s="1">
        <v>38078.7848722423</v>
      </c>
      <c r="O6" s="14">
        <f t="shared" si="7"/>
        <v>0.7784047159843418</v>
      </c>
      <c r="P6" s="13">
        <v>2004</v>
      </c>
      <c r="Q6" s="10">
        <v>1.3449957036151471E-2</v>
      </c>
      <c r="R6" s="11">
        <f t="shared" si="0"/>
        <v>1.2962379692162225</v>
      </c>
      <c r="S6" s="11">
        <f t="shared" si="8"/>
        <v>1.504150319314989</v>
      </c>
      <c r="T6" s="12">
        <f t="shared" si="1"/>
        <v>0.70891863010886458</v>
      </c>
      <c r="U6" s="12">
        <f t="shared" si="2"/>
        <v>1.0139589130704052</v>
      </c>
      <c r="V6" s="12">
        <f t="shared" si="3"/>
        <v>0.15709302518296517</v>
      </c>
      <c r="W6" s="12">
        <f t="shared" si="4"/>
        <v>0.74634478482040112</v>
      </c>
      <c r="X6" s="12">
        <f t="shared" si="5"/>
        <v>0.36402556309209361</v>
      </c>
    </row>
    <row r="7" spans="1:24">
      <c r="A7">
        <v>2005</v>
      </c>
      <c r="B7" s="1">
        <v>4723.8053556481646</v>
      </c>
      <c r="C7" s="1">
        <v>1510.348223886519</v>
      </c>
      <c r="D7" s="6">
        <v>6234.1535795346836</v>
      </c>
      <c r="E7" s="1">
        <v>3740.9815562980475</v>
      </c>
      <c r="F7" s="1">
        <v>1560.55404985</v>
      </c>
      <c r="G7" s="7">
        <v>5747.7250672580476</v>
      </c>
      <c r="H7" s="1">
        <v>13444.599999999999</v>
      </c>
      <c r="I7" s="6">
        <v>855.24442198976988</v>
      </c>
      <c r="J7" s="2">
        <v>671.1603410420189</v>
      </c>
      <c r="K7" s="1">
        <v>3084.6600000000003</v>
      </c>
      <c r="L7" s="6">
        <v>41507.084999999999</v>
      </c>
      <c r="M7" s="5">
        <f t="shared" si="6"/>
        <v>0.11380720558064158</v>
      </c>
      <c r="N7" s="1">
        <v>43464.495365613802</v>
      </c>
      <c r="O7" s="14">
        <f t="shared" si="7"/>
        <v>0.7829276219960063</v>
      </c>
      <c r="P7" s="13">
        <v>2005</v>
      </c>
      <c r="Q7" s="10">
        <v>1.2517649752701971E-2</v>
      </c>
      <c r="R7" s="11">
        <f t="shared" si="0"/>
        <v>1.2627181622148085</v>
      </c>
      <c r="S7" s="11">
        <f t="shared" si="8"/>
        <v>1.4421257136666732</v>
      </c>
      <c r="T7" s="12">
        <f t="shared" si="1"/>
        <v>0.68547196949858658</v>
      </c>
      <c r="U7" s="12">
        <f t="shared" si="2"/>
        <v>0.94094662138463581</v>
      </c>
      <c r="V7" s="12">
        <f t="shared" si="3"/>
        <v>0.14879703047413928</v>
      </c>
      <c r="W7" s="12">
        <f t="shared" si="4"/>
        <v>0.75773002627900432</v>
      </c>
      <c r="X7" s="12">
        <f t="shared" si="5"/>
        <v>0.32391096604350794</v>
      </c>
    </row>
    <row r="8" spans="1:24">
      <c r="A8">
        <v>2006</v>
      </c>
      <c r="B8" s="1">
        <v>5341.9576368886519</v>
      </c>
      <c r="C8" s="1">
        <v>1669.0278106366668</v>
      </c>
      <c r="D8" s="6">
        <v>7010.9854475253187</v>
      </c>
      <c r="E8" s="1">
        <v>4243.8771154103688</v>
      </c>
      <c r="F8" s="1">
        <v>1718.64718808</v>
      </c>
      <c r="G8" s="7">
        <v>6898.1112974369353</v>
      </c>
      <c r="H8" s="1">
        <v>12385.235668950003</v>
      </c>
      <c r="I8" s="6">
        <v>941.76442309892411</v>
      </c>
      <c r="J8" s="2">
        <v>775.96121485215008</v>
      </c>
      <c r="K8" s="1">
        <v>4565.451</v>
      </c>
      <c r="L8" s="6">
        <v>46802.044000000002</v>
      </c>
      <c r="M8" s="5">
        <f t="shared" si="6"/>
        <v>0.11413940888754029</v>
      </c>
      <c r="N8" s="1">
        <v>48985.741546108002</v>
      </c>
      <c r="O8" s="14">
        <f t="shared" si="7"/>
        <v>0.82899444624067542</v>
      </c>
      <c r="P8" s="13">
        <v>2006</v>
      </c>
      <c r="Q8" s="10">
        <v>1.8551755005191177E-2</v>
      </c>
      <c r="R8" s="11">
        <f t="shared" si="0"/>
        <v>1.2587446553273025</v>
      </c>
      <c r="S8" s="11">
        <f t="shared" si="8"/>
        <v>1.441587182042904</v>
      </c>
      <c r="T8" s="12">
        <f t="shared" si="1"/>
        <v>0.79836569542523728</v>
      </c>
      <c r="U8" s="12">
        <f t="shared" si="2"/>
        <v>1.0632790008429427</v>
      </c>
      <c r="V8" s="12">
        <f t="shared" si="3"/>
        <v>0.1365249678486409</v>
      </c>
      <c r="W8" s="12">
        <f t="shared" si="4"/>
        <v>0.76194105334710305</v>
      </c>
      <c r="X8" s="12">
        <f t="shared" si="5"/>
        <v>0.26463023001623609</v>
      </c>
    </row>
    <row r="9" spans="1:24">
      <c r="A9">
        <v>2007</v>
      </c>
      <c r="B9" s="1">
        <v>5999.8908867091814</v>
      </c>
      <c r="C9" s="1">
        <v>2627.4549966510463</v>
      </c>
      <c r="D9" s="6">
        <v>8627.3458833602272</v>
      </c>
      <c r="E9" s="1">
        <v>4749.4245359115757</v>
      </c>
      <c r="F9" s="1">
        <v>1764.2743892600001</v>
      </c>
      <c r="G9" s="7">
        <v>8490.1775409233487</v>
      </c>
      <c r="H9" s="1">
        <v>12851.181981560003</v>
      </c>
      <c r="I9" s="6">
        <v>915.26400000000012</v>
      </c>
      <c r="J9" s="2">
        <v>799.97137983542086</v>
      </c>
      <c r="K9" s="1">
        <v>2637.123</v>
      </c>
      <c r="L9" s="6">
        <v>51007.777000000002</v>
      </c>
      <c r="M9" s="5">
        <f t="shared" si="6"/>
        <v>0.11762698238563074</v>
      </c>
      <c r="N9" s="1">
        <v>54643.647079552196</v>
      </c>
      <c r="O9" s="5">
        <f t="shared" si="7"/>
        <v>0.74235239572715472</v>
      </c>
      <c r="P9" s="13">
        <v>2007</v>
      </c>
      <c r="Q9" s="10">
        <v>2.0088484814499284E-2</v>
      </c>
      <c r="R9" s="11">
        <f t="shared" si="0"/>
        <v>1.2632879712778926</v>
      </c>
      <c r="S9" s="11">
        <f t="shared" si="8"/>
        <v>1.4317234046207405</v>
      </c>
      <c r="T9" s="12">
        <f t="shared" si="1"/>
        <v>0.418411391620164</v>
      </c>
      <c r="U9" s="12">
        <f t="shared" si="2"/>
        <v>0.52816505380715717</v>
      </c>
      <c r="V9" s="12">
        <f t="shared" si="3"/>
        <v>0.10780269265140251</v>
      </c>
      <c r="W9" s="12">
        <f t="shared" si="4"/>
        <v>0.6954503700009661</v>
      </c>
      <c r="X9" s="12">
        <f t="shared" si="5"/>
        <v>0.2519455411977668</v>
      </c>
    </row>
    <row r="10" spans="1:24">
      <c r="A10">
        <v>2008</v>
      </c>
      <c r="B10" s="1">
        <v>8485.270357184665</v>
      </c>
      <c r="C10" s="1">
        <v>5928.5912994228584</v>
      </c>
      <c r="D10" s="6">
        <v>14413.861656607523</v>
      </c>
      <c r="E10" s="1">
        <v>6569.7739295713491</v>
      </c>
      <c r="F10" s="1">
        <v>4641.7122195500006</v>
      </c>
      <c r="G10" s="7">
        <v>13798.955456454261</v>
      </c>
      <c r="H10" s="1">
        <v>13249.016981560004</v>
      </c>
      <c r="I10" s="6">
        <v>772.06000000000006</v>
      </c>
      <c r="J10" s="2">
        <v>1880.5801784575224</v>
      </c>
      <c r="K10" s="1">
        <v>2139.5640000000003</v>
      </c>
      <c r="L10" s="6">
        <v>61762.635000000002</v>
      </c>
      <c r="M10" s="5">
        <f t="shared" si="6"/>
        <v>0.13738517401637196</v>
      </c>
      <c r="N10" s="1">
        <v>60417.498616312703</v>
      </c>
      <c r="O10" s="5">
        <f t="shared" si="7"/>
        <v>0.73483526719109338</v>
      </c>
      <c r="P10" s="13">
        <v>2008</v>
      </c>
      <c r="Q10" s="10">
        <v>-1.1252543053103954E-2</v>
      </c>
      <c r="R10" s="11">
        <f t="shared" si="0"/>
        <v>1.2915620001765105</v>
      </c>
      <c r="S10" s="11">
        <f t="shared" si="8"/>
        <v>1.5778093198891119</v>
      </c>
      <c r="T10" s="12">
        <f t="shared" si="1"/>
        <v>0.21100321753978343</v>
      </c>
      <c r="U10" s="12">
        <f t="shared" si="2"/>
        <v>0.31795857384960291</v>
      </c>
      <c r="V10" s="12">
        <f t="shared" si="3"/>
        <v>5.5950611800756278E-2</v>
      </c>
      <c r="W10" s="12">
        <f t="shared" si="4"/>
        <v>0.58868820579354553</v>
      </c>
      <c r="X10" s="12">
        <f t="shared" si="5"/>
        <v>0.21451508637155786</v>
      </c>
    </row>
    <row r="11" spans="1:24">
      <c r="A11">
        <v>2009</v>
      </c>
      <c r="B11" s="1">
        <v>8934.036694117729</v>
      </c>
      <c r="C11" s="1">
        <v>5283.8912222050003</v>
      </c>
      <c r="D11" s="6">
        <v>14217.927916322729</v>
      </c>
      <c r="E11" s="1">
        <v>7256.6983992161404</v>
      </c>
      <c r="F11" s="1">
        <v>2298.1900967199999</v>
      </c>
      <c r="G11" s="7">
        <v>11582.943353415103</v>
      </c>
      <c r="H11" s="1">
        <v>9339.0429815600055</v>
      </c>
      <c r="I11" s="6">
        <v>474.09599999999995</v>
      </c>
      <c r="J11" s="2">
        <v>1962.1129546845546</v>
      </c>
      <c r="K11" s="1">
        <v>4789.7669999999998</v>
      </c>
      <c r="L11" s="6">
        <v>62519.686000000002</v>
      </c>
      <c r="M11" s="5">
        <f t="shared" si="6"/>
        <v>0.14289957716866539</v>
      </c>
      <c r="N11" s="1">
        <v>66250.224135960001</v>
      </c>
      <c r="O11" s="5">
        <f t="shared" si="7"/>
        <v>0.90993382616530871</v>
      </c>
      <c r="P11" s="13">
        <v>2009</v>
      </c>
      <c r="Q11" s="10">
        <v>-5.8491983621078072E-3</v>
      </c>
      <c r="R11" s="11">
        <f t="shared" si="0"/>
        <v>1.2311434488007347</v>
      </c>
      <c r="S11" s="11">
        <f t="shared" si="8"/>
        <v>1.5015299037340828</v>
      </c>
      <c r="T11" s="12">
        <f t="shared" si="1"/>
        <v>0.45444951592964561</v>
      </c>
      <c r="U11" s="12">
        <f t="shared" si="2"/>
        <v>0.56693622915658026</v>
      </c>
      <c r="V11" s="12">
        <f t="shared" si="3"/>
        <v>4.0930529100810804E-2</v>
      </c>
      <c r="W11" s="12">
        <f t="shared" si="4"/>
        <v>0.62836418546341832</v>
      </c>
      <c r="X11" s="12">
        <f t="shared" si="5"/>
        <v>0.1493776373342631</v>
      </c>
    </row>
    <row r="12" spans="1:24">
      <c r="A12">
        <v>2010</v>
      </c>
      <c r="B12" s="1">
        <v>9775.4281781860882</v>
      </c>
      <c r="C12" s="1">
        <v>6431.6742584375406</v>
      </c>
      <c r="D12" s="6">
        <v>16207.102436623629</v>
      </c>
      <c r="E12" s="1">
        <v>8793.7917799519364</v>
      </c>
      <c r="F12" s="1">
        <v>4410.9852090522054</v>
      </c>
      <c r="G12" s="7">
        <v>15075.710490146259</v>
      </c>
      <c r="H12" s="1">
        <v>12393.185746560004</v>
      </c>
      <c r="I12" s="6">
        <v>529.78500000000008</v>
      </c>
      <c r="J12" s="2">
        <v>1291.3039776422274</v>
      </c>
      <c r="K12" s="1">
        <v>961.79949699999997</v>
      </c>
      <c r="L12" s="6">
        <v>69555.366999999998</v>
      </c>
      <c r="M12" s="5">
        <f t="shared" si="6"/>
        <v>0.14054168067557013</v>
      </c>
      <c r="N12" s="1">
        <v>72098.203031901794</v>
      </c>
      <c r="O12" s="5">
        <f t="shared" si="7"/>
        <v>0.64481730598196207</v>
      </c>
      <c r="P12" s="13">
        <v>2010</v>
      </c>
      <c r="Q12" s="10">
        <v>-1.2233630209411176E-2</v>
      </c>
      <c r="R12" s="11">
        <f t="shared" si="0"/>
        <v>1.1116283422211661</v>
      </c>
      <c r="S12" s="11">
        <f t="shared" si="8"/>
        <v>1.2584710250995732</v>
      </c>
      <c r="T12" s="12">
        <f t="shared" si="1"/>
        <v>9.8939582182539593E-2</v>
      </c>
      <c r="U12" s="12">
        <f t="shared" si="2"/>
        <v>0.13986150207208939</v>
      </c>
      <c r="V12" s="12">
        <f t="shared" si="3"/>
        <v>3.5141627344613478E-2</v>
      </c>
      <c r="W12" s="12">
        <f t="shared" si="4"/>
        <v>0.60315705514986373</v>
      </c>
      <c r="X12" s="12">
        <f t="shared" si="5"/>
        <v>0.17817727489756477</v>
      </c>
    </row>
    <row r="13" spans="1:24">
      <c r="A13">
        <v>2011</v>
      </c>
      <c r="B13" s="1">
        <v>10399.274732414418</v>
      </c>
      <c r="C13" s="1">
        <v>8035.4817140317646</v>
      </c>
      <c r="D13" s="6">
        <v>18434.756446446183</v>
      </c>
      <c r="E13" s="1">
        <v>9765.2998891590651</v>
      </c>
      <c r="F13" s="1">
        <v>5971.3648900032031</v>
      </c>
      <c r="G13" s="7">
        <v>16979.720758644842</v>
      </c>
      <c r="H13" s="1">
        <v>13684.047297830006</v>
      </c>
      <c r="I13" s="6">
        <v>672.99531378999995</v>
      </c>
      <c r="J13" s="2">
        <v>997.75118052604512</v>
      </c>
      <c r="K13" s="1">
        <v>1654.1962787299999</v>
      </c>
      <c r="L13" s="6">
        <v>79276.664000000004</v>
      </c>
      <c r="M13" s="5">
        <f t="shared" si="6"/>
        <v>0.13117699721086168</v>
      </c>
      <c r="N13" s="1">
        <v>77880.509356185794</v>
      </c>
      <c r="O13" s="5">
        <f t="shared" si="7"/>
        <v>0.71081224427196943</v>
      </c>
      <c r="P13" s="13">
        <v>2011</v>
      </c>
      <c r="Q13" s="10">
        <v>-1.2703990410058248E-2</v>
      </c>
      <c r="R13" s="11">
        <f t="shared" si="0"/>
        <v>1.0649211852632565</v>
      </c>
      <c r="S13" s="11">
        <f t="shared" si="8"/>
        <v>1.1670943076303122</v>
      </c>
      <c r="T13" s="12">
        <f t="shared" si="1"/>
        <v>0.13705711805273141</v>
      </c>
      <c r="U13" s="12">
        <f t="shared" si="2"/>
        <v>0.21140228570818909</v>
      </c>
      <c r="V13" s="12">
        <f t="shared" si="3"/>
        <v>3.9635240376221119E-2</v>
      </c>
      <c r="W13" s="12">
        <f t="shared" si="4"/>
        <v>0.56411240162704568</v>
      </c>
      <c r="X13" s="12">
        <f t="shared" si="5"/>
        <v>0.17261129073027096</v>
      </c>
    </row>
    <row r="14" spans="1:24">
      <c r="A14">
        <v>2012</v>
      </c>
      <c r="B14" s="1">
        <v>11996.079671726575</v>
      </c>
      <c r="C14" s="1">
        <v>9243.6446069794711</v>
      </c>
      <c r="D14" s="6">
        <v>21239.724278706046</v>
      </c>
      <c r="E14" s="21">
        <v>12254.685794539999</v>
      </c>
      <c r="F14" s="1">
        <v>6085.5618169053269</v>
      </c>
      <c r="G14" s="7">
        <v>19522.837127560793</v>
      </c>
      <c r="H14" s="1">
        <v>17761.102439120004</v>
      </c>
      <c r="I14" s="6">
        <v>827.88953468450131</v>
      </c>
      <c r="J14" s="2">
        <v>1257.4613586385826</v>
      </c>
      <c r="K14" s="1">
        <v>1557.2744352</v>
      </c>
      <c r="L14" s="6">
        <v>87924.543999999994</v>
      </c>
      <c r="M14" s="19">
        <f t="shared" si="6"/>
        <v>0.13643607491130777</v>
      </c>
      <c r="N14" s="1">
        <v>83490.788830541002</v>
      </c>
      <c r="O14" s="5">
        <f t="shared" si="7"/>
        <v>0.65290036863813994</v>
      </c>
      <c r="P14" s="13">
        <v>2012</v>
      </c>
      <c r="Q14" s="10">
        <v>-1.1914553407965054E-2</v>
      </c>
      <c r="R14" s="11">
        <f t="shared" si="0"/>
        <v>0.97889736814560813</v>
      </c>
      <c r="S14" s="11">
        <f t="shared" si="8"/>
        <v>1.081508024976878</v>
      </c>
      <c r="T14" s="12">
        <f t="shared" si="1"/>
        <v>0.12217301995094328</v>
      </c>
      <c r="U14" s="12">
        <f t="shared" si="2"/>
        <v>0.17750354255174916</v>
      </c>
      <c r="V14" s="12">
        <f t="shared" si="3"/>
        <v>4.2406210187337604E-2</v>
      </c>
      <c r="W14" s="12">
        <f t="shared" si="4"/>
        <v>0.56479451024480964</v>
      </c>
      <c r="X14" s="12">
        <f t="shared" si="5"/>
        <v>0.20200391871375534</v>
      </c>
    </row>
    <row r="15" spans="1:24">
      <c r="A15">
        <v>2013</v>
      </c>
      <c r="B15" s="1">
        <v>14275.582517079103</v>
      </c>
      <c r="C15" s="1">
        <v>11585.701537999999</v>
      </c>
      <c r="D15" s="6">
        <v>25861.284055079101</v>
      </c>
      <c r="E15" s="1">
        <v>13667.554097020002</v>
      </c>
      <c r="F15" s="1">
        <v>4676.8428592677601</v>
      </c>
      <c r="G15" s="7">
        <v>20400.031079478089</v>
      </c>
      <c r="H15" s="1">
        <v>21791.383717290002</v>
      </c>
      <c r="I15" s="6">
        <v>1168.6098830134347</v>
      </c>
      <c r="J15" s="2">
        <v>1511.3841357812967</v>
      </c>
      <c r="K15" s="1">
        <v>2076.5591840000002</v>
      </c>
      <c r="L15" s="6">
        <v>95129.659</v>
      </c>
      <c r="M15" s="20">
        <f t="shared" si="6"/>
        <v>0.15006447691649039</v>
      </c>
      <c r="N15" s="1">
        <v>88836.648683134597</v>
      </c>
      <c r="O15" s="5">
        <f t="shared" si="7"/>
        <v>0.63989244970558057</v>
      </c>
      <c r="P15" s="13">
        <v>2013</v>
      </c>
      <c r="Q15" s="10">
        <v>-3.9418506745629939E-2</v>
      </c>
      <c r="R15" s="11">
        <f t="shared" si="0"/>
        <v>1.0444869956791809</v>
      </c>
      <c r="S15" s="11">
        <f t="shared" si="8"/>
        <v>1.1550688982677964</v>
      </c>
      <c r="T15" s="12">
        <f t="shared" si="1"/>
        <v>0.1590766726957584</v>
      </c>
      <c r="U15" s="12">
        <f t="shared" si="2"/>
        <v>0.20639383193557065</v>
      </c>
      <c r="V15" s="12">
        <f t="shared" si="3"/>
        <v>5.7284710913456716E-2</v>
      </c>
      <c r="W15" s="12">
        <f t="shared" si="4"/>
        <v>0.55200594396918234</v>
      </c>
      <c r="X15" s="12">
        <f t="shared" si="5"/>
        <v>0.22907034405841822</v>
      </c>
    </row>
    <row r="16" spans="1:24">
      <c r="A16">
        <v>2014</v>
      </c>
      <c r="B16" s="1">
        <v>14980.866243410537</v>
      </c>
      <c r="C16" s="1">
        <v>11812.520529746405</v>
      </c>
      <c r="D16" s="6">
        <v>26793.386773156941</v>
      </c>
      <c r="E16" s="1">
        <v>14459.979601439998</v>
      </c>
      <c r="F16" s="1">
        <v>3764.8890459999993</v>
      </c>
      <c r="G16" s="7">
        <v>20380.633924948157</v>
      </c>
      <c r="H16" s="1">
        <v>27992.11629315</v>
      </c>
      <c r="I16" s="6">
        <v>1397.0802130056618</v>
      </c>
      <c r="J16" s="2">
        <v>3500.6328766500001</v>
      </c>
      <c r="K16" s="1">
        <v>3706.6444005300004</v>
      </c>
      <c r="L16" s="6">
        <v>101726.33100000001</v>
      </c>
      <c r="M16" s="20">
        <f t="shared" si="6"/>
        <v>0.14726635764943236</v>
      </c>
      <c r="N16" s="1">
        <v>93870.033653828097</v>
      </c>
      <c r="O16" s="5">
        <f t="shared" si="7"/>
        <v>0.72626261822582572</v>
      </c>
      <c r="P16" s="13">
        <v>2014</v>
      </c>
      <c r="Q16" s="10">
        <v>-4.8923672132827355E-2</v>
      </c>
      <c r="R16" s="11">
        <f t="shared" si="0"/>
        <v>1.0360226401646284</v>
      </c>
      <c r="S16" s="11">
        <f t="shared" si="8"/>
        <v>1.2781137753624532</v>
      </c>
      <c r="T16" s="12">
        <f t="shared" si="1"/>
        <v>0.25042030745118954</v>
      </c>
      <c r="U16" s="12">
        <f t="shared" si="2"/>
        <v>0.30716195095183407</v>
      </c>
      <c r="V16" s="12">
        <f t="shared" si="3"/>
        <v>6.8549399304772385E-2</v>
      </c>
      <c r="W16" s="12">
        <f t="shared" si="4"/>
        <v>0.55912551743623451</v>
      </c>
      <c r="X16" s="12">
        <f t="shared" si="5"/>
        <v>0.27517080403843525</v>
      </c>
    </row>
    <row r="17" spans="1:24">
      <c r="A17">
        <v>2015</v>
      </c>
      <c r="B17" s="1">
        <v>14483.635879098212</v>
      </c>
      <c r="C17" s="1">
        <v>9665.49492388</v>
      </c>
      <c r="D17" s="6">
        <v>24149.130802978212</v>
      </c>
      <c r="E17" s="21">
        <v>15588.282805327599</v>
      </c>
      <c r="F17" s="1">
        <v>2263.906137567441</v>
      </c>
      <c r="G17" s="7">
        <v>20344.489996134245</v>
      </c>
      <c r="H17" s="1">
        <v>30729.403827150003</v>
      </c>
      <c r="I17" s="6">
        <v>1759.3559821156455</v>
      </c>
      <c r="J17" s="2">
        <v>4117.0389333015319</v>
      </c>
      <c r="K17" s="1">
        <v>5900.9512080000004</v>
      </c>
      <c r="L17" s="6">
        <v>99290.380999999994</v>
      </c>
      <c r="M17" s="19">
        <f t="shared" si="6"/>
        <v>0.14587149060389054</v>
      </c>
      <c r="N17" s="1">
        <v>98605.818595652003</v>
      </c>
      <c r="O17" s="5">
        <f t="shared" si="7"/>
        <v>0.7703282729463119</v>
      </c>
      <c r="P17" s="13">
        <v>2015</v>
      </c>
      <c r="Q17" s="10">
        <v>-3.383745472316016E-2</v>
      </c>
      <c r="R17" s="11">
        <f t="shared" si="0"/>
        <v>0.92913607354802086</v>
      </c>
      <c r="S17" s="11">
        <f t="shared" si="8"/>
        <v>1.1932472001369261</v>
      </c>
      <c r="T17" s="12">
        <f t="shared" si="1"/>
        <v>0.37652982166528715</v>
      </c>
      <c r="U17" s="12">
        <f t="shared" si="2"/>
        <v>0.42367587518398075</v>
      </c>
      <c r="V17" s="12">
        <f t="shared" si="3"/>
        <v>8.6478254429083704E-2</v>
      </c>
      <c r="W17" s="12">
        <f t="shared" si="4"/>
        <v>0.5997580615742909</v>
      </c>
      <c r="X17" s="12">
        <f t="shared" si="5"/>
        <v>0.30949023981638268</v>
      </c>
    </row>
    <row r="18" spans="1:24">
      <c r="A18">
        <v>2016</v>
      </c>
      <c r="B18" s="1">
        <v>14513.514237889707</v>
      </c>
      <c r="C18" s="1">
        <v>9589.7925602350006</v>
      </c>
      <c r="D18" s="6">
        <v>24103.306798124708</v>
      </c>
      <c r="E18" s="1">
        <v>14017.422286656598</v>
      </c>
      <c r="F18" s="1">
        <v>2003.3433814300001</v>
      </c>
      <c r="G18" s="7">
        <v>18555.610473640143</v>
      </c>
      <c r="H18" s="1">
        <v>35597.964965630003</v>
      </c>
      <c r="I18" s="6">
        <v>1938.4017982697078</v>
      </c>
      <c r="J18" s="2">
        <v>3091.4591003700002</v>
      </c>
      <c r="K18" s="1">
        <v>9627.6724446999997</v>
      </c>
      <c r="L18" s="6">
        <v>99937.695999999996</v>
      </c>
      <c r="M18" s="20">
        <f t="shared" si="6"/>
        <v>0.14522562375151923</v>
      </c>
      <c r="N18" s="1">
        <v>103137.441325098</v>
      </c>
      <c r="O18" s="5">
        <f t="shared" si="7"/>
        <v>0.83240624627254656</v>
      </c>
      <c r="P18" s="13">
        <v>2016</v>
      </c>
      <c r="Q18" s="10">
        <v>-2.5423486423815804E-2</v>
      </c>
      <c r="R18" s="11">
        <f t="shared" si="0"/>
        <v>1.0353910969569167</v>
      </c>
      <c r="S18" s="11">
        <f t="shared" si="8"/>
        <v>1.2559351482917194</v>
      </c>
      <c r="T18" s="12">
        <f t="shared" si="1"/>
        <v>0.6233195215754459</v>
      </c>
      <c r="U18" s="12">
        <f t="shared" si="2"/>
        <v>0.69876073039039799</v>
      </c>
      <c r="V18" s="12">
        <f t="shared" si="3"/>
        <v>0.10446445839242939</v>
      </c>
      <c r="W18" s="12">
        <f t="shared" si="4"/>
        <v>0.60213788752914565</v>
      </c>
      <c r="X18" s="12">
        <f t="shared" si="5"/>
        <v>0.3562015774871376</v>
      </c>
    </row>
    <row r="19" spans="1:24">
      <c r="A19">
        <v>2017</v>
      </c>
      <c r="B19" s="1">
        <v>15629</v>
      </c>
      <c r="C19" s="1">
        <v>8681.5</v>
      </c>
      <c r="D19" s="6">
        <v>24311.686946387192</v>
      </c>
      <c r="E19" s="1">
        <v>14078.203795236448</v>
      </c>
      <c r="F19" s="1">
        <v>1676.1710818400002</v>
      </c>
      <c r="G19" s="7">
        <v>18170.092959787948</v>
      </c>
      <c r="H19" s="1">
        <v>43082.097104550005</v>
      </c>
      <c r="I19" s="6">
        <v>2482.009792315288</v>
      </c>
      <c r="J19" s="2">
        <v>3226.4164807299994</v>
      </c>
      <c r="K19" s="1">
        <v>7493.2665449999995</v>
      </c>
      <c r="L19" s="6">
        <v>104295.86199999999</v>
      </c>
      <c r="M19" s="20">
        <f t="shared" si="6"/>
        <v>0.14985254160898542</v>
      </c>
      <c r="N19" s="1">
        <v>107565.185272702</v>
      </c>
      <c r="O19" s="5">
        <f t="shared" si="7"/>
        <v>0.7511838561273092</v>
      </c>
      <c r="P19" s="13">
        <v>2017</v>
      </c>
      <c r="Q19" s="10">
        <v>-2.7090826165980814E-2</v>
      </c>
      <c r="R19" s="11">
        <f t="shared" si="0"/>
        <v>1.1101558286354887</v>
      </c>
      <c r="S19" s="11">
        <f t="shared" si="8"/>
        <v>1.3393339629811287</v>
      </c>
      <c r="T19" s="12">
        <f t="shared" si="1"/>
        <v>0.54899423791564927</v>
      </c>
      <c r="U19" s="12">
        <f t="shared" si="2"/>
        <v>0.60478498753240961</v>
      </c>
      <c r="V19" s="12">
        <f t="shared" si="3"/>
        <v>0.13659862928649838</v>
      </c>
      <c r="W19" s="12">
        <f t="shared" si="4"/>
        <v>0.64285954464885575</v>
      </c>
      <c r="X19" s="12">
        <f t="shared" si="5"/>
        <v>0.41307580452760445</v>
      </c>
    </row>
    <row r="20" spans="1:24">
      <c r="A20">
        <v>2018</v>
      </c>
      <c r="B20" s="1">
        <v>17269.755879424854</v>
      </c>
      <c r="C20" s="1">
        <v>6884.7264490200005</v>
      </c>
      <c r="D20" s="6">
        <v>24154.482328444854</v>
      </c>
      <c r="E20" s="1">
        <v>15421.70355903262</v>
      </c>
      <c r="F20" s="1">
        <v>2108.6081893200003</v>
      </c>
      <c r="G20" s="7">
        <v>20233.16635621593</v>
      </c>
      <c r="H20" s="1">
        <v>46198.03</v>
      </c>
      <c r="I20" s="6">
        <v>2979.1103535429552</v>
      </c>
      <c r="J20" s="2">
        <v>3496.5655291999992</v>
      </c>
      <c r="K20" s="1">
        <v>4947.8970771499999</v>
      </c>
      <c r="L20" s="6">
        <v>108398.058</v>
      </c>
      <c r="M20" s="20">
        <f t="shared" si="6"/>
        <v>0.15931794534017255</v>
      </c>
      <c r="N20" s="1">
        <v>111957.336455749</v>
      </c>
      <c r="O20" s="5">
        <f t="shared" si="7"/>
        <v>0.62418221761619697</v>
      </c>
      <c r="P20" s="13">
        <v>2018</v>
      </c>
      <c r="Q20" s="10">
        <v>-2.8000000000000001E-2</v>
      </c>
      <c r="R20" s="11">
        <f t="shared" si="0"/>
        <v>1.1198345120121191</v>
      </c>
      <c r="S20" s="11">
        <f t="shared" si="8"/>
        <v>1.3465646858749174</v>
      </c>
      <c r="T20" s="12">
        <f t="shared" si="1"/>
        <v>0.39178284264230645</v>
      </c>
      <c r="U20" s="12">
        <f t="shared" si="2"/>
        <v>0.43736279569956321</v>
      </c>
      <c r="V20" s="12">
        <f t="shared" si="3"/>
        <v>0.14723895909785412</v>
      </c>
      <c r="W20" s="12">
        <f t="shared" si="4"/>
        <v>0.71497106187565063</v>
      </c>
      <c r="X20" s="12">
        <f t="shared" si="5"/>
        <v>0.42618872378691502</v>
      </c>
    </row>
    <row r="21" spans="1:24" ht="36" customHeight="1">
      <c r="M21" s="5"/>
      <c r="P21" s="15" t="s">
        <v>18</v>
      </c>
      <c r="Q21" s="18">
        <v>0</v>
      </c>
      <c r="R21" s="16" t="s">
        <v>19</v>
      </c>
      <c r="S21" s="16" t="s">
        <v>19</v>
      </c>
      <c r="T21" s="16" t="s">
        <v>20</v>
      </c>
      <c r="U21" s="16" t="s">
        <v>20</v>
      </c>
      <c r="V21" s="12"/>
      <c r="W21" s="17"/>
      <c r="X21" s="16" t="s">
        <v>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"/>
  <sheetViews>
    <sheetView tabSelected="1" topLeftCell="N1" workbookViewId="0">
      <selection activeCell="P1" sqref="P1:X21"/>
    </sheetView>
  </sheetViews>
  <sheetFormatPr baseColWidth="10" defaultRowHeight="15"/>
  <cols>
    <col min="2" max="2" width="12.1640625" customWidth="1"/>
    <col min="3" max="3" width="10.83203125" customWidth="1"/>
    <col min="4" max="4" width="9.83203125" customWidth="1"/>
    <col min="5" max="5" width="10.33203125" customWidth="1"/>
    <col min="6" max="6" width="11.33203125" customWidth="1"/>
    <col min="7" max="7" width="15" bestFit="1" customWidth="1"/>
    <col min="8" max="8" width="11.1640625" bestFit="1" customWidth="1"/>
    <col min="9" max="9" width="16.83203125" bestFit="1" customWidth="1"/>
    <col min="10" max="10" width="8.1640625" customWidth="1"/>
    <col min="11" max="11" width="14.6640625" bestFit="1" customWidth="1"/>
    <col min="12" max="13" width="14.6640625" customWidth="1"/>
    <col min="14" max="14" width="13.6640625" bestFit="1" customWidth="1"/>
    <col min="15" max="15" width="7.33203125" customWidth="1"/>
    <col min="16" max="16" width="9" customWidth="1"/>
    <col min="17" max="17" width="15.83203125" style="4" bestFit="1" customWidth="1"/>
    <col min="18" max="18" width="12" bestFit="1" customWidth="1"/>
    <col min="19" max="19" width="13.83203125" bestFit="1" customWidth="1"/>
    <col min="20" max="20" width="15" bestFit="1" customWidth="1"/>
    <col min="21" max="21" width="18.33203125" customWidth="1"/>
    <col min="22" max="22" width="8.33203125" customWidth="1"/>
    <col min="23" max="23" width="9" bestFit="1" customWidth="1"/>
    <col min="24" max="24" width="9.5" bestFit="1" customWidth="1"/>
  </cols>
  <sheetData>
    <row r="1" spans="1:24" ht="45">
      <c r="B1" s="3" t="s">
        <v>4</v>
      </c>
      <c r="C1" s="3" t="s">
        <v>5</v>
      </c>
      <c r="D1" s="3" t="s">
        <v>6</v>
      </c>
      <c r="E1" s="3" t="s">
        <v>1</v>
      </c>
      <c r="F1" s="3" t="s">
        <v>2</v>
      </c>
      <c r="G1" t="s">
        <v>7</v>
      </c>
      <c r="H1" t="s">
        <v>0</v>
      </c>
      <c r="I1" t="s">
        <v>3</v>
      </c>
      <c r="J1" t="s">
        <v>8</v>
      </c>
      <c r="K1" t="s">
        <v>9</v>
      </c>
      <c r="L1" t="s">
        <v>10</v>
      </c>
      <c r="N1" t="s">
        <v>11</v>
      </c>
      <c r="P1" s="22"/>
      <c r="Q1" s="23" t="s">
        <v>16</v>
      </c>
      <c r="R1" s="23" t="s">
        <v>13</v>
      </c>
      <c r="S1" s="23" t="s">
        <v>14</v>
      </c>
      <c r="T1" s="23" t="s">
        <v>17</v>
      </c>
      <c r="U1" s="23" t="s">
        <v>15</v>
      </c>
      <c r="V1" s="23" t="s">
        <v>24</v>
      </c>
      <c r="W1" s="23" t="s">
        <v>21</v>
      </c>
      <c r="X1" s="23" t="s">
        <v>12</v>
      </c>
    </row>
    <row r="2" spans="1:24">
      <c r="A2">
        <v>2000</v>
      </c>
      <c r="B2" s="1">
        <v>2581.9</v>
      </c>
      <c r="C2" s="1">
        <v>660.5</v>
      </c>
      <c r="D2" s="6">
        <v>3242.4</v>
      </c>
      <c r="E2" s="1">
        <v>1629.3</v>
      </c>
      <c r="F2" s="1">
        <v>1402</v>
      </c>
      <c r="G2" s="7">
        <v>3269.2000000000003</v>
      </c>
      <c r="H2" s="1">
        <v>11665.1</v>
      </c>
      <c r="I2" s="6">
        <v>1009.3106146600001</v>
      </c>
      <c r="J2" s="2">
        <v>234.03612803999999</v>
      </c>
      <c r="K2" s="1">
        <v>7322.6749999999993</v>
      </c>
      <c r="L2" s="6">
        <v>18318.600999999999</v>
      </c>
      <c r="M2" s="5">
        <f>B2/L2</f>
        <v>0.14094416926270736</v>
      </c>
      <c r="N2" s="1">
        <v>17322.9572110306</v>
      </c>
      <c r="O2" s="5">
        <f>K2/(K2+I2)</f>
        <v>0.87886313523103854</v>
      </c>
      <c r="P2" s="24">
        <v>2000</v>
      </c>
      <c r="Q2" s="25">
        <v>3.6906776949868346E-2</v>
      </c>
      <c r="R2" s="26">
        <f t="shared" ref="R2:R20" si="0">B2/E2</f>
        <v>1.5846682624439945</v>
      </c>
      <c r="S2" s="26">
        <f>(J2+B2)/E2</f>
        <v>1.7283103959000798</v>
      </c>
      <c r="T2" s="27">
        <f t="shared" ref="T2:T20" si="1">(K2+I2)/G2</f>
        <v>2.5486313516028383</v>
      </c>
      <c r="U2" s="27">
        <f t="shared" ref="U2:U20" si="2">(K2+I2)/(G2-F2)</f>
        <v>4.4622887824871453</v>
      </c>
      <c r="V2" s="27">
        <f t="shared" ref="V2:V20" si="3">I2/G2</f>
        <v>0.30873321138504833</v>
      </c>
      <c r="W2" s="27">
        <f t="shared" ref="W2:W20" si="4">B2/D2</f>
        <v>0.79629286947939804</v>
      </c>
      <c r="X2" s="27">
        <f t="shared" ref="X2:X20" si="5">H2/L2</f>
        <v>0.63678989459948399</v>
      </c>
    </row>
    <row r="3" spans="1:24">
      <c r="A3">
        <v>2001</v>
      </c>
      <c r="B3" s="1">
        <v>2555</v>
      </c>
      <c r="C3" s="1">
        <v>1438.7</v>
      </c>
      <c r="D3" s="6">
        <v>3993.7</v>
      </c>
      <c r="E3" s="1">
        <v>2369.5</v>
      </c>
      <c r="F3" s="1">
        <v>1279.9000000000001</v>
      </c>
      <c r="G3" s="7">
        <v>3849.7</v>
      </c>
      <c r="H3" s="1">
        <v>12080.6</v>
      </c>
      <c r="I3" s="6">
        <v>937.50560633999999</v>
      </c>
      <c r="J3" s="2">
        <v>561.5</v>
      </c>
      <c r="K3" s="1">
        <v>1376.6120000000001</v>
      </c>
      <c r="L3" s="6">
        <v>24468.324000000001</v>
      </c>
      <c r="M3" s="5">
        <f t="shared" ref="M3:M20" si="6">B3/L3</f>
        <v>0.10442071962100878</v>
      </c>
      <c r="N3" s="1">
        <v>22464.654801676399</v>
      </c>
      <c r="O3" s="5">
        <f t="shared" ref="O3:O20" si="7">K3/(K3+I3)</f>
        <v>0.59487555698486938</v>
      </c>
      <c r="P3" s="24">
        <v>2001</v>
      </c>
      <c r="Q3" s="25">
        <v>3.5413455488881612E-2</v>
      </c>
      <c r="R3" s="26">
        <f t="shared" si="0"/>
        <v>1.0782865583456425</v>
      </c>
      <c r="S3" s="26">
        <f t="shared" ref="S3:S20" si="8">(J3+B3)/E3</f>
        <v>1.3152563832032074</v>
      </c>
      <c r="T3" s="27">
        <f t="shared" si="1"/>
        <v>0.60111634837519801</v>
      </c>
      <c r="U3" s="27">
        <f t="shared" si="2"/>
        <v>0.9005049444859522</v>
      </c>
      <c r="V3" s="27">
        <f t="shared" si="3"/>
        <v>0.2435269258227914</v>
      </c>
      <c r="W3" s="27">
        <f t="shared" si="4"/>
        <v>0.63975761824874178</v>
      </c>
      <c r="X3" s="27">
        <f t="shared" si="5"/>
        <v>0.4937240491011971</v>
      </c>
    </row>
    <row r="4" spans="1:24">
      <c r="A4">
        <v>2002</v>
      </c>
      <c r="B4" s="1">
        <v>3530.5</v>
      </c>
      <c r="C4" s="1">
        <v>1226.5</v>
      </c>
      <c r="D4" s="6">
        <v>4757</v>
      </c>
      <c r="E4" s="1">
        <v>2747.6000000000004</v>
      </c>
      <c r="F4" s="1">
        <v>1362.6</v>
      </c>
      <c r="G4" s="7">
        <v>4572.2000000000007</v>
      </c>
      <c r="H4" s="1">
        <v>12520.4</v>
      </c>
      <c r="I4" s="6">
        <v>822.55</v>
      </c>
      <c r="J4" s="2">
        <v>617.58000000000004</v>
      </c>
      <c r="K4" s="1">
        <v>1176.9560000000001</v>
      </c>
      <c r="L4" s="6">
        <v>28548.945</v>
      </c>
      <c r="M4" s="5">
        <f t="shared" si="6"/>
        <v>0.12366481493449233</v>
      </c>
      <c r="N4" s="1">
        <v>27616.308820212002</v>
      </c>
      <c r="O4" s="5">
        <f t="shared" si="7"/>
        <v>0.58862338997732444</v>
      </c>
      <c r="P4" s="24">
        <v>2002</v>
      </c>
      <c r="Q4" s="25">
        <v>2.2123580831403405E-2</v>
      </c>
      <c r="R4" s="26">
        <f t="shared" si="0"/>
        <v>1.2849395836366282</v>
      </c>
      <c r="S4" s="26">
        <f t="shared" si="8"/>
        <v>1.5097102926190127</v>
      </c>
      <c r="T4" s="27">
        <f t="shared" si="1"/>
        <v>0.43731814006386416</v>
      </c>
      <c r="U4" s="27">
        <f t="shared" si="2"/>
        <v>0.62297669491525409</v>
      </c>
      <c r="V4" s="27">
        <f t="shared" si="3"/>
        <v>0.17990245396089405</v>
      </c>
      <c r="W4" s="27">
        <f t="shared" si="4"/>
        <v>0.74216943451755313</v>
      </c>
      <c r="X4" s="27">
        <f t="shared" si="5"/>
        <v>0.43855911313009988</v>
      </c>
    </row>
    <row r="5" spans="1:24">
      <c r="A5">
        <v>2003</v>
      </c>
      <c r="B5" s="1">
        <v>3692.5166072040847</v>
      </c>
      <c r="C5" s="1">
        <v>1317.0650000000001</v>
      </c>
      <c r="D5" s="6">
        <v>5009.5816072040852</v>
      </c>
      <c r="E5" s="1">
        <v>2789.477347649964</v>
      </c>
      <c r="F5" s="1">
        <v>1561.17</v>
      </c>
      <c r="G5" s="7">
        <v>4770.6818981179276</v>
      </c>
      <c r="H5" s="1">
        <v>13113</v>
      </c>
      <c r="I5" s="6">
        <v>826.88138480743839</v>
      </c>
      <c r="J5" s="2">
        <v>642.4</v>
      </c>
      <c r="K5" s="1">
        <v>1491.7089999999998</v>
      </c>
      <c r="L5" s="6">
        <v>32432.858</v>
      </c>
      <c r="M5" s="5">
        <f t="shared" si="6"/>
        <v>0.11385110147258945</v>
      </c>
      <c r="N5" s="1">
        <v>32807.912346510297</v>
      </c>
      <c r="O5" s="5">
        <f t="shared" si="7"/>
        <v>0.64336892353838004</v>
      </c>
      <c r="P5" s="24">
        <v>2003</v>
      </c>
      <c r="Q5" s="25">
        <v>1.6719008618035033E-2</v>
      </c>
      <c r="R5" s="26">
        <f t="shared" si="0"/>
        <v>1.3237306301536735</v>
      </c>
      <c r="S5" s="26">
        <f t="shared" si="8"/>
        <v>1.5540246673292035</v>
      </c>
      <c r="T5" s="27">
        <f t="shared" si="1"/>
        <v>0.48600817122645312</v>
      </c>
      <c r="U5" s="27">
        <f t="shared" si="2"/>
        <v>0.7224121481422362</v>
      </c>
      <c r="V5" s="27">
        <f t="shared" si="3"/>
        <v>0.1733256172736333</v>
      </c>
      <c r="W5" s="27">
        <f t="shared" si="4"/>
        <v>0.73709081850149316</v>
      </c>
      <c r="X5" s="27">
        <f t="shared" si="5"/>
        <v>0.40431219475015123</v>
      </c>
    </row>
    <row r="6" spans="1:24">
      <c r="A6">
        <v>2004</v>
      </c>
      <c r="B6" s="1">
        <v>4103.2617776570196</v>
      </c>
      <c r="C6" s="1">
        <v>1394.5481636885474</v>
      </c>
      <c r="D6" s="6">
        <v>5497.8099413455675</v>
      </c>
      <c r="E6" s="1">
        <v>3165.5158042763396</v>
      </c>
      <c r="F6" s="1">
        <v>1557.9334093399998</v>
      </c>
      <c r="G6" s="7">
        <v>5178.5962530385614</v>
      </c>
      <c r="H6" s="1">
        <v>13320.300000000001</v>
      </c>
      <c r="I6" s="6">
        <v>813.52135159099578</v>
      </c>
      <c r="J6" s="2">
        <v>658.14983014188078</v>
      </c>
      <c r="K6" s="1">
        <v>2857.68201</v>
      </c>
      <c r="L6" s="6">
        <v>36591.661</v>
      </c>
      <c r="M6" s="5">
        <f t="shared" si="6"/>
        <v>0.11213652688947406</v>
      </c>
      <c r="N6" s="1">
        <v>38078.7848722423</v>
      </c>
      <c r="O6" s="14">
        <f t="shared" si="7"/>
        <v>0.7784047159843418</v>
      </c>
      <c r="P6" s="24">
        <v>2004</v>
      </c>
      <c r="Q6" s="25">
        <v>1.3449957036151471E-2</v>
      </c>
      <c r="R6" s="26">
        <f t="shared" si="0"/>
        <v>1.2962379692162225</v>
      </c>
      <c r="S6" s="26">
        <f t="shared" si="8"/>
        <v>1.504150319314989</v>
      </c>
      <c r="T6" s="27">
        <f t="shared" si="1"/>
        <v>0.70891863010886458</v>
      </c>
      <c r="U6" s="27">
        <f t="shared" si="2"/>
        <v>1.0139589130704052</v>
      </c>
      <c r="V6" s="27">
        <f t="shared" si="3"/>
        <v>0.15709302518296517</v>
      </c>
      <c r="W6" s="27">
        <f t="shared" si="4"/>
        <v>0.74634478482040112</v>
      </c>
      <c r="X6" s="27">
        <f t="shared" si="5"/>
        <v>0.36402556309209361</v>
      </c>
    </row>
    <row r="7" spans="1:24">
      <c r="A7">
        <v>2005</v>
      </c>
      <c r="B7" s="1">
        <v>4723.8053556481646</v>
      </c>
      <c r="C7" s="1">
        <v>1510.348223886519</v>
      </c>
      <c r="D7" s="6">
        <v>6234.1535795346836</v>
      </c>
      <c r="E7" s="1">
        <v>3740.9815562980475</v>
      </c>
      <c r="F7" s="1">
        <v>1560.55404985</v>
      </c>
      <c r="G7" s="7">
        <v>5747.7250672580476</v>
      </c>
      <c r="H7" s="1">
        <v>13444.599999999999</v>
      </c>
      <c r="I7" s="6">
        <v>855.24442198976988</v>
      </c>
      <c r="J7" s="2">
        <v>671.1603410420189</v>
      </c>
      <c r="K7" s="1">
        <v>3084.6600000000003</v>
      </c>
      <c r="L7" s="6">
        <v>41507.084999999999</v>
      </c>
      <c r="M7" s="5">
        <f t="shared" si="6"/>
        <v>0.11380720558064158</v>
      </c>
      <c r="N7" s="1">
        <v>43464.495365613802</v>
      </c>
      <c r="O7" s="14">
        <f t="shared" si="7"/>
        <v>0.7829276219960063</v>
      </c>
      <c r="P7" s="24">
        <v>2005</v>
      </c>
      <c r="Q7" s="25">
        <v>1.2517649752701971E-2</v>
      </c>
      <c r="R7" s="26">
        <f t="shared" si="0"/>
        <v>1.2627181622148085</v>
      </c>
      <c r="S7" s="26">
        <f t="shared" si="8"/>
        <v>1.4421257136666732</v>
      </c>
      <c r="T7" s="27">
        <f t="shared" si="1"/>
        <v>0.68547196949858658</v>
      </c>
      <c r="U7" s="27">
        <f t="shared" si="2"/>
        <v>0.94094662138463581</v>
      </c>
      <c r="V7" s="27">
        <f t="shared" si="3"/>
        <v>0.14879703047413928</v>
      </c>
      <c r="W7" s="27">
        <f t="shared" si="4"/>
        <v>0.75773002627900432</v>
      </c>
      <c r="X7" s="27">
        <f t="shared" si="5"/>
        <v>0.32391096604350794</v>
      </c>
    </row>
    <row r="8" spans="1:24">
      <c r="A8">
        <v>2006</v>
      </c>
      <c r="B8" s="1">
        <v>5341.9576368886519</v>
      </c>
      <c r="C8" s="1">
        <v>1669.0278106366668</v>
      </c>
      <c r="D8" s="6">
        <v>7010.9854475253187</v>
      </c>
      <c r="E8" s="1">
        <v>4243.8771154103688</v>
      </c>
      <c r="F8" s="1">
        <v>1718.64718808</v>
      </c>
      <c r="G8" s="7">
        <v>6898.1112974369353</v>
      </c>
      <c r="H8" s="1">
        <v>12385.235668950003</v>
      </c>
      <c r="I8" s="6">
        <v>941.76442309892411</v>
      </c>
      <c r="J8" s="2">
        <v>775.96121485215008</v>
      </c>
      <c r="K8" s="1">
        <v>4565.451</v>
      </c>
      <c r="L8" s="6">
        <v>46802.044000000002</v>
      </c>
      <c r="M8" s="5">
        <f t="shared" si="6"/>
        <v>0.11413940888754029</v>
      </c>
      <c r="N8" s="1">
        <v>48985.741546108002</v>
      </c>
      <c r="O8" s="14">
        <f t="shared" si="7"/>
        <v>0.82899444624067542</v>
      </c>
      <c r="P8" s="24">
        <v>2006</v>
      </c>
      <c r="Q8" s="25">
        <v>1.8551755005191177E-2</v>
      </c>
      <c r="R8" s="26">
        <f t="shared" si="0"/>
        <v>1.2587446553273025</v>
      </c>
      <c r="S8" s="26">
        <f t="shared" si="8"/>
        <v>1.441587182042904</v>
      </c>
      <c r="T8" s="27">
        <f t="shared" si="1"/>
        <v>0.79836569542523728</v>
      </c>
      <c r="U8" s="27">
        <f t="shared" si="2"/>
        <v>1.0632790008429427</v>
      </c>
      <c r="V8" s="27">
        <f t="shared" si="3"/>
        <v>0.1365249678486409</v>
      </c>
      <c r="W8" s="27">
        <f t="shared" si="4"/>
        <v>0.76194105334710305</v>
      </c>
      <c r="X8" s="27">
        <f t="shared" si="5"/>
        <v>0.26463023001623609</v>
      </c>
    </row>
    <row r="9" spans="1:24">
      <c r="A9">
        <v>2007</v>
      </c>
      <c r="B9" s="1">
        <v>5999.8908867091814</v>
      </c>
      <c r="C9" s="1">
        <v>2627.4549966510463</v>
      </c>
      <c r="D9" s="6">
        <v>8627.3458833602272</v>
      </c>
      <c r="E9" s="1">
        <v>4749.4245359115757</v>
      </c>
      <c r="F9" s="1">
        <v>1764.2743892600001</v>
      </c>
      <c r="G9" s="7">
        <v>8490.1775409233487</v>
      </c>
      <c r="H9" s="1">
        <v>12851.181981560003</v>
      </c>
      <c r="I9" s="6">
        <v>915.26400000000012</v>
      </c>
      <c r="J9" s="2">
        <v>799.97137983542086</v>
      </c>
      <c r="K9" s="1">
        <v>2637.123</v>
      </c>
      <c r="L9" s="6">
        <v>51007.777000000002</v>
      </c>
      <c r="M9" s="5">
        <f t="shared" si="6"/>
        <v>0.11762698238563074</v>
      </c>
      <c r="N9" s="1">
        <v>54643.647079552196</v>
      </c>
      <c r="O9" s="5">
        <f t="shared" si="7"/>
        <v>0.74235239572715472</v>
      </c>
      <c r="P9" s="24">
        <v>2007</v>
      </c>
      <c r="Q9" s="25">
        <v>2.0088484814499284E-2</v>
      </c>
      <c r="R9" s="26">
        <f t="shared" si="0"/>
        <v>1.2632879712778926</v>
      </c>
      <c r="S9" s="26">
        <f t="shared" si="8"/>
        <v>1.4317234046207405</v>
      </c>
      <c r="T9" s="27">
        <f t="shared" si="1"/>
        <v>0.418411391620164</v>
      </c>
      <c r="U9" s="27">
        <f t="shared" si="2"/>
        <v>0.52816505380715717</v>
      </c>
      <c r="V9" s="27">
        <f t="shared" si="3"/>
        <v>0.10780269265140251</v>
      </c>
      <c r="W9" s="27">
        <f t="shared" si="4"/>
        <v>0.6954503700009661</v>
      </c>
      <c r="X9" s="27">
        <f t="shared" si="5"/>
        <v>0.2519455411977668</v>
      </c>
    </row>
    <row r="10" spans="1:24">
      <c r="A10">
        <v>2008</v>
      </c>
      <c r="B10" s="1">
        <v>8485.270357184665</v>
      </c>
      <c r="C10" s="1">
        <v>5928.5912994228584</v>
      </c>
      <c r="D10" s="6">
        <v>14413.861656607523</v>
      </c>
      <c r="E10" s="1">
        <v>6569.7739295713491</v>
      </c>
      <c r="F10" s="1">
        <v>4641.7122195500006</v>
      </c>
      <c r="G10" s="7">
        <v>13798.955456454261</v>
      </c>
      <c r="H10" s="1">
        <v>13249.016981560004</v>
      </c>
      <c r="I10" s="6">
        <v>772.06000000000006</v>
      </c>
      <c r="J10" s="2">
        <v>1880.5801784575224</v>
      </c>
      <c r="K10" s="1">
        <v>2139.5640000000003</v>
      </c>
      <c r="L10" s="6">
        <v>61762.635000000002</v>
      </c>
      <c r="M10" s="5">
        <f t="shared" si="6"/>
        <v>0.13738517401637196</v>
      </c>
      <c r="N10" s="1">
        <v>60417.498616312703</v>
      </c>
      <c r="O10" s="5">
        <f t="shared" si="7"/>
        <v>0.73483526719109338</v>
      </c>
      <c r="P10" s="24">
        <v>2008</v>
      </c>
      <c r="Q10" s="25">
        <v>-1.1252543053103954E-2</v>
      </c>
      <c r="R10" s="26">
        <f t="shared" si="0"/>
        <v>1.2915620001765105</v>
      </c>
      <c r="S10" s="26">
        <f t="shared" si="8"/>
        <v>1.5778093198891119</v>
      </c>
      <c r="T10" s="27">
        <f t="shared" si="1"/>
        <v>0.21100321753978343</v>
      </c>
      <c r="U10" s="27">
        <f t="shared" si="2"/>
        <v>0.31795857384960291</v>
      </c>
      <c r="V10" s="27">
        <f t="shared" si="3"/>
        <v>5.5950611800756278E-2</v>
      </c>
      <c r="W10" s="27">
        <f t="shared" si="4"/>
        <v>0.58868820579354553</v>
      </c>
      <c r="X10" s="27">
        <f t="shared" si="5"/>
        <v>0.21451508637155786</v>
      </c>
    </row>
    <row r="11" spans="1:24">
      <c r="A11">
        <v>2009</v>
      </c>
      <c r="B11" s="1">
        <v>8934.036694117729</v>
      </c>
      <c r="C11" s="1">
        <v>5283.8912222050003</v>
      </c>
      <c r="D11" s="6">
        <v>14217.927916322729</v>
      </c>
      <c r="E11" s="1">
        <v>7256.6983992161404</v>
      </c>
      <c r="F11" s="1">
        <v>2298.1900967199999</v>
      </c>
      <c r="G11" s="7">
        <v>11582.943353415103</v>
      </c>
      <c r="H11" s="1">
        <v>9339.0429815600055</v>
      </c>
      <c r="I11" s="6">
        <v>474.09599999999995</v>
      </c>
      <c r="J11" s="2">
        <v>1962.1129546845546</v>
      </c>
      <c r="K11" s="1">
        <v>4789.7669999999998</v>
      </c>
      <c r="L11" s="6">
        <v>62519.686000000002</v>
      </c>
      <c r="M11" s="5">
        <f t="shared" si="6"/>
        <v>0.14289957716866539</v>
      </c>
      <c r="N11" s="1">
        <v>66250.224135960001</v>
      </c>
      <c r="O11" s="5">
        <f t="shared" si="7"/>
        <v>0.90993382616530871</v>
      </c>
      <c r="P11" s="24">
        <v>2009</v>
      </c>
      <c r="Q11" s="25">
        <v>-5.8491983621078072E-3</v>
      </c>
      <c r="R11" s="26">
        <f t="shared" si="0"/>
        <v>1.2311434488007347</v>
      </c>
      <c r="S11" s="26">
        <f t="shared" si="8"/>
        <v>1.5015299037340828</v>
      </c>
      <c r="T11" s="27">
        <f t="shared" si="1"/>
        <v>0.45444951592964561</v>
      </c>
      <c r="U11" s="27">
        <f t="shared" si="2"/>
        <v>0.56693622915658026</v>
      </c>
      <c r="V11" s="27">
        <f t="shared" si="3"/>
        <v>4.0930529100810804E-2</v>
      </c>
      <c r="W11" s="27">
        <f t="shared" si="4"/>
        <v>0.62836418546341832</v>
      </c>
      <c r="X11" s="27">
        <f t="shared" si="5"/>
        <v>0.1493776373342631</v>
      </c>
    </row>
    <row r="12" spans="1:24">
      <c r="A12">
        <v>2010</v>
      </c>
      <c r="B12" s="1">
        <v>9775.4281781860882</v>
      </c>
      <c r="C12" s="1">
        <v>6431.6742584375406</v>
      </c>
      <c r="D12" s="6">
        <v>16207.102436623629</v>
      </c>
      <c r="E12" s="1">
        <v>8793.7917799519364</v>
      </c>
      <c r="F12" s="1">
        <v>4410.9852090522054</v>
      </c>
      <c r="G12" s="7">
        <v>15075.710490146259</v>
      </c>
      <c r="H12" s="1">
        <v>12393.185746560004</v>
      </c>
      <c r="I12" s="6">
        <v>529.78500000000008</v>
      </c>
      <c r="J12" s="2">
        <v>1291.3039776422274</v>
      </c>
      <c r="K12" s="1">
        <v>961.79949699999997</v>
      </c>
      <c r="L12" s="6">
        <v>69555.366999999998</v>
      </c>
      <c r="M12" s="5">
        <f t="shared" si="6"/>
        <v>0.14054168067557013</v>
      </c>
      <c r="N12" s="1">
        <v>72098.203031901794</v>
      </c>
      <c r="O12" s="5">
        <f t="shared" si="7"/>
        <v>0.64481730598196207</v>
      </c>
      <c r="P12" s="24">
        <v>2010</v>
      </c>
      <c r="Q12" s="25">
        <v>-1.2233630209411176E-2</v>
      </c>
      <c r="R12" s="26">
        <f t="shared" si="0"/>
        <v>1.1116283422211661</v>
      </c>
      <c r="S12" s="26">
        <f t="shared" si="8"/>
        <v>1.2584710250995732</v>
      </c>
      <c r="T12" s="27">
        <f t="shared" si="1"/>
        <v>9.8939582182539593E-2</v>
      </c>
      <c r="U12" s="27">
        <f t="shared" si="2"/>
        <v>0.13986150207208939</v>
      </c>
      <c r="V12" s="27">
        <f t="shared" si="3"/>
        <v>3.5141627344613478E-2</v>
      </c>
      <c r="W12" s="27">
        <f t="shared" si="4"/>
        <v>0.60315705514986373</v>
      </c>
      <c r="X12" s="27">
        <f t="shared" si="5"/>
        <v>0.17817727489756477</v>
      </c>
    </row>
    <row r="13" spans="1:24">
      <c r="A13">
        <v>2011</v>
      </c>
      <c r="B13" s="1">
        <v>10399.274732414418</v>
      </c>
      <c r="C13" s="1">
        <v>8035.4817140317646</v>
      </c>
      <c r="D13" s="6">
        <v>18434.756446446183</v>
      </c>
      <c r="E13" s="1">
        <v>9765.2998891590651</v>
      </c>
      <c r="F13" s="1">
        <v>5971.3648900032031</v>
      </c>
      <c r="G13" s="7">
        <v>16979.720758644842</v>
      </c>
      <c r="H13" s="1">
        <v>13684.047297830006</v>
      </c>
      <c r="I13" s="6">
        <v>672.99531378999995</v>
      </c>
      <c r="J13" s="2">
        <v>997.75118052604512</v>
      </c>
      <c r="K13" s="1">
        <v>1654.1962787299999</v>
      </c>
      <c r="L13" s="6">
        <v>79276.664000000004</v>
      </c>
      <c r="M13" s="5">
        <f t="shared" si="6"/>
        <v>0.13117699721086168</v>
      </c>
      <c r="N13" s="1">
        <v>77880.509356185794</v>
      </c>
      <c r="O13" s="5">
        <f t="shared" si="7"/>
        <v>0.71081224427196943</v>
      </c>
      <c r="P13" s="24">
        <v>2011</v>
      </c>
      <c r="Q13" s="25">
        <v>-1.2703990410058248E-2</v>
      </c>
      <c r="R13" s="26">
        <f t="shared" si="0"/>
        <v>1.0649211852632565</v>
      </c>
      <c r="S13" s="26">
        <f t="shared" si="8"/>
        <v>1.1670943076303122</v>
      </c>
      <c r="T13" s="27">
        <f t="shared" si="1"/>
        <v>0.13705711805273141</v>
      </c>
      <c r="U13" s="27">
        <f t="shared" si="2"/>
        <v>0.21140228570818909</v>
      </c>
      <c r="V13" s="27">
        <f t="shared" si="3"/>
        <v>3.9635240376221119E-2</v>
      </c>
      <c r="W13" s="27">
        <f t="shared" si="4"/>
        <v>0.56411240162704568</v>
      </c>
      <c r="X13" s="27">
        <f t="shared" si="5"/>
        <v>0.17261129073027096</v>
      </c>
    </row>
    <row r="14" spans="1:24">
      <c r="A14">
        <v>2012</v>
      </c>
      <c r="B14" s="1">
        <v>11996.079671726575</v>
      </c>
      <c r="C14" s="1">
        <v>9243.6446069794711</v>
      </c>
      <c r="D14" s="6">
        <v>21239.724278706046</v>
      </c>
      <c r="E14" s="21">
        <v>12254.685794539999</v>
      </c>
      <c r="F14" s="1">
        <v>6085.5618169053269</v>
      </c>
      <c r="G14" s="7">
        <v>19522.837127560793</v>
      </c>
      <c r="H14" s="1">
        <v>17761.102439120004</v>
      </c>
      <c r="I14" s="6">
        <v>827.88953468450131</v>
      </c>
      <c r="J14" s="2">
        <v>1257.4613586385826</v>
      </c>
      <c r="K14" s="1">
        <v>1557.2744352</v>
      </c>
      <c r="L14" s="6">
        <v>87924.543999999994</v>
      </c>
      <c r="M14" s="19">
        <f t="shared" si="6"/>
        <v>0.13643607491130777</v>
      </c>
      <c r="N14" s="1">
        <v>83490.788830541002</v>
      </c>
      <c r="O14" s="5">
        <f t="shared" si="7"/>
        <v>0.65290036863813994</v>
      </c>
      <c r="P14" s="24">
        <v>2012</v>
      </c>
      <c r="Q14" s="25">
        <v>-1.1914553407965054E-2</v>
      </c>
      <c r="R14" s="26">
        <f t="shared" si="0"/>
        <v>0.97889736814560813</v>
      </c>
      <c r="S14" s="26">
        <f t="shared" si="8"/>
        <v>1.081508024976878</v>
      </c>
      <c r="T14" s="27">
        <f t="shared" si="1"/>
        <v>0.12217301995094328</v>
      </c>
      <c r="U14" s="27">
        <f t="shared" si="2"/>
        <v>0.17750354255174916</v>
      </c>
      <c r="V14" s="27">
        <f t="shared" si="3"/>
        <v>4.2406210187337604E-2</v>
      </c>
      <c r="W14" s="27">
        <f t="shared" si="4"/>
        <v>0.56479451024480964</v>
      </c>
      <c r="X14" s="27">
        <f t="shared" si="5"/>
        <v>0.20200391871375534</v>
      </c>
    </row>
    <row r="15" spans="1:24">
      <c r="A15">
        <v>2013</v>
      </c>
      <c r="B15" s="1">
        <v>14275.582517079103</v>
      </c>
      <c r="C15" s="1">
        <v>11585.701537999999</v>
      </c>
      <c r="D15" s="6">
        <v>25861.284055079101</v>
      </c>
      <c r="E15" s="1">
        <v>13667.554097020002</v>
      </c>
      <c r="F15" s="1">
        <v>4676.8428592677601</v>
      </c>
      <c r="G15" s="7">
        <v>20400.031079478089</v>
      </c>
      <c r="H15" s="1">
        <v>21791.383717290002</v>
      </c>
      <c r="I15" s="6">
        <v>1168.6098830134347</v>
      </c>
      <c r="J15" s="2">
        <v>1511.3841357812967</v>
      </c>
      <c r="K15" s="1">
        <v>2076.5591840000002</v>
      </c>
      <c r="L15" s="6">
        <v>95129.659</v>
      </c>
      <c r="M15" s="20">
        <f t="shared" si="6"/>
        <v>0.15006447691649039</v>
      </c>
      <c r="N15" s="1">
        <v>88836.648683134597</v>
      </c>
      <c r="O15" s="5">
        <f t="shared" si="7"/>
        <v>0.63989244970558057</v>
      </c>
      <c r="P15" s="24">
        <v>2013</v>
      </c>
      <c r="Q15" s="25">
        <v>-3.9418506745629939E-2</v>
      </c>
      <c r="R15" s="26">
        <f t="shared" si="0"/>
        <v>1.0444869956791809</v>
      </c>
      <c r="S15" s="26">
        <f t="shared" si="8"/>
        <v>1.1550688982677964</v>
      </c>
      <c r="T15" s="27">
        <f t="shared" si="1"/>
        <v>0.1590766726957584</v>
      </c>
      <c r="U15" s="27">
        <f t="shared" si="2"/>
        <v>0.20639383193557065</v>
      </c>
      <c r="V15" s="27">
        <f t="shared" si="3"/>
        <v>5.7284710913456716E-2</v>
      </c>
      <c r="W15" s="27">
        <f t="shared" si="4"/>
        <v>0.55200594396918234</v>
      </c>
      <c r="X15" s="27">
        <f t="shared" si="5"/>
        <v>0.22907034405841822</v>
      </c>
    </row>
    <row r="16" spans="1:24">
      <c r="A16">
        <v>2014</v>
      </c>
      <c r="B16" s="1">
        <v>14980.866243410537</v>
      </c>
      <c r="C16" s="1">
        <v>11812.520529746405</v>
      </c>
      <c r="D16" s="6">
        <v>26793.386773156941</v>
      </c>
      <c r="E16" s="1">
        <v>14459.979601439998</v>
      </c>
      <c r="F16" s="1">
        <v>3764.8890459999993</v>
      </c>
      <c r="G16" s="7">
        <v>20380.633924948157</v>
      </c>
      <c r="H16" s="1">
        <v>27992.11629315</v>
      </c>
      <c r="I16" s="6">
        <v>1397.0802130056618</v>
      </c>
      <c r="J16" s="2">
        <v>3500.6328766500001</v>
      </c>
      <c r="K16" s="1">
        <v>3706.6444005300004</v>
      </c>
      <c r="L16" s="6">
        <v>101726.33100000001</v>
      </c>
      <c r="M16" s="20">
        <f t="shared" si="6"/>
        <v>0.14726635764943236</v>
      </c>
      <c r="N16" s="1">
        <v>93870.033653828097</v>
      </c>
      <c r="O16" s="5">
        <f t="shared" si="7"/>
        <v>0.72626261822582572</v>
      </c>
      <c r="P16" s="24">
        <v>2014</v>
      </c>
      <c r="Q16" s="25">
        <v>-4.8923672132827355E-2</v>
      </c>
      <c r="R16" s="26">
        <f t="shared" si="0"/>
        <v>1.0360226401646284</v>
      </c>
      <c r="S16" s="26">
        <f t="shared" si="8"/>
        <v>1.2781137753624532</v>
      </c>
      <c r="T16" s="27">
        <f t="shared" si="1"/>
        <v>0.25042030745118954</v>
      </c>
      <c r="U16" s="27">
        <f t="shared" si="2"/>
        <v>0.30716195095183407</v>
      </c>
      <c r="V16" s="27">
        <f t="shared" si="3"/>
        <v>6.8549399304772385E-2</v>
      </c>
      <c r="W16" s="27">
        <f t="shared" si="4"/>
        <v>0.55912551743623451</v>
      </c>
      <c r="X16" s="27">
        <f t="shared" si="5"/>
        <v>0.27517080403843525</v>
      </c>
    </row>
    <row r="17" spans="1:24">
      <c r="A17">
        <v>2015</v>
      </c>
      <c r="B17" s="1">
        <v>14483.635879098212</v>
      </c>
      <c r="C17" s="1">
        <v>9665.49492388</v>
      </c>
      <c r="D17" s="6">
        <v>24149.130802978212</v>
      </c>
      <c r="E17" s="21">
        <v>15588.282805327599</v>
      </c>
      <c r="F17" s="1">
        <v>2263.906137567441</v>
      </c>
      <c r="G17" s="7">
        <v>20344.489996134245</v>
      </c>
      <c r="H17" s="1">
        <v>30729.403827150003</v>
      </c>
      <c r="I17" s="6">
        <v>1759.3559821156455</v>
      </c>
      <c r="J17" s="2">
        <v>4117.0389333015319</v>
      </c>
      <c r="K17" s="1">
        <v>5900.9512080000004</v>
      </c>
      <c r="L17" s="6">
        <v>99290.380999999994</v>
      </c>
      <c r="M17" s="19">
        <f t="shared" si="6"/>
        <v>0.14587149060389054</v>
      </c>
      <c r="N17" s="1">
        <v>98605.818595652003</v>
      </c>
      <c r="O17" s="5">
        <f t="shared" si="7"/>
        <v>0.7703282729463119</v>
      </c>
      <c r="P17" s="24">
        <v>2015</v>
      </c>
      <c r="Q17" s="25">
        <v>-3.383745472316016E-2</v>
      </c>
      <c r="R17" s="26">
        <f t="shared" si="0"/>
        <v>0.92913607354802086</v>
      </c>
      <c r="S17" s="26">
        <f t="shared" si="8"/>
        <v>1.1932472001369261</v>
      </c>
      <c r="T17" s="27">
        <f t="shared" si="1"/>
        <v>0.37652982166528715</v>
      </c>
      <c r="U17" s="27">
        <f t="shared" si="2"/>
        <v>0.42367587518398075</v>
      </c>
      <c r="V17" s="27">
        <f t="shared" si="3"/>
        <v>8.6478254429083704E-2</v>
      </c>
      <c r="W17" s="27">
        <f t="shared" si="4"/>
        <v>0.5997580615742909</v>
      </c>
      <c r="X17" s="27">
        <f t="shared" si="5"/>
        <v>0.30949023981638268</v>
      </c>
    </row>
    <row r="18" spans="1:24">
      <c r="A18">
        <v>2016</v>
      </c>
      <c r="B18" s="1">
        <v>14513.514237889707</v>
      </c>
      <c r="C18" s="1">
        <v>9589.7925602350006</v>
      </c>
      <c r="D18" s="6">
        <v>24103.306798124708</v>
      </c>
      <c r="E18" s="1">
        <v>14017.422286656598</v>
      </c>
      <c r="F18" s="1">
        <v>2003.3433814300001</v>
      </c>
      <c r="G18" s="7">
        <v>18555.610473640143</v>
      </c>
      <c r="H18" s="1">
        <v>35597.964965630003</v>
      </c>
      <c r="I18" s="6">
        <v>1938.4017982697078</v>
      </c>
      <c r="J18" s="2">
        <v>3091.4591003700002</v>
      </c>
      <c r="K18" s="1">
        <v>9627.6724446999997</v>
      </c>
      <c r="L18" s="6">
        <v>99937.695999999996</v>
      </c>
      <c r="M18" s="20">
        <f t="shared" si="6"/>
        <v>0.14522562375151923</v>
      </c>
      <c r="N18" s="1">
        <v>103137.441325098</v>
      </c>
      <c r="O18" s="5">
        <f t="shared" si="7"/>
        <v>0.83240624627254656</v>
      </c>
      <c r="P18" s="24">
        <v>2016</v>
      </c>
      <c r="Q18" s="25">
        <v>-2.5423486423815804E-2</v>
      </c>
      <c r="R18" s="26">
        <f t="shared" si="0"/>
        <v>1.0353910969569167</v>
      </c>
      <c r="S18" s="26">
        <f t="shared" si="8"/>
        <v>1.2559351482917194</v>
      </c>
      <c r="T18" s="27">
        <f t="shared" si="1"/>
        <v>0.6233195215754459</v>
      </c>
      <c r="U18" s="27">
        <f t="shared" si="2"/>
        <v>0.69876073039039799</v>
      </c>
      <c r="V18" s="27">
        <f t="shared" si="3"/>
        <v>0.10446445839242939</v>
      </c>
      <c r="W18" s="27">
        <f t="shared" si="4"/>
        <v>0.60213788752914565</v>
      </c>
      <c r="X18" s="27">
        <f t="shared" si="5"/>
        <v>0.3562015774871376</v>
      </c>
    </row>
    <row r="19" spans="1:24">
      <c r="A19">
        <v>2017</v>
      </c>
      <c r="B19" s="1">
        <v>15629</v>
      </c>
      <c r="C19" s="1">
        <v>8681.5</v>
      </c>
      <c r="D19" s="6">
        <v>24311.686946387192</v>
      </c>
      <c r="E19" s="1">
        <v>14078.203795236448</v>
      </c>
      <c r="F19" s="1">
        <v>1676.1710818400002</v>
      </c>
      <c r="G19" s="7">
        <v>18170.092959787948</v>
      </c>
      <c r="H19" s="1">
        <v>43082.097104550005</v>
      </c>
      <c r="I19" s="6">
        <v>2482.009792315288</v>
      </c>
      <c r="J19" s="2">
        <v>3226.4164807299994</v>
      </c>
      <c r="K19" s="1">
        <v>7493.2665449999995</v>
      </c>
      <c r="L19" s="6">
        <v>104295.86199999999</v>
      </c>
      <c r="M19" s="20">
        <f t="shared" si="6"/>
        <v>0.14985254160898542</v>
      </c>
      <c r="N19" s="1">
        <v>107565.185272702</v>
      </c>
      <c r="O19" s="5">
        <f t="shared" si="7"/>
        <v>0.7511838561273092</v>
      </c>
      <c r="P19" s="24">
        <v>2017</v>
      </c>
      <c r="Q19" s="25">
        <v>-2.7090826165980814E-2</v>
      </c>
      <c r="R19" s="26">
        <f t="shared" si="0"/>
        <v>1.1101558286354887</v>
      </c>
      <c r="S19" s="26">
        <f t="shared" si="8"/>
        <v>1.3393339629811287</v>
      </c>
      <c r="T19" s="27">
        <f t="shared" si="1"/>
        <v>0.54899423791564927</v>
      </c>
      <c r="U19" s="27">
        <f t="shared" si="2"/>
        <v>0.60478498753240961</v>
      </c>
      <c r="V19" s="27">
        <f t="shared" si="3"/>
        <v>0.13659862928649838</v>
      </c>
      <c r="W19" s="27">
        <f t="shared" si="4"/>
        <v>0.64285954464885575</v>
      </c>
      <c r="X19" s="27">
        <f t="shared" si="5"/>
        <v>0.41307580452760445</v>
      </c>
    </row>
    <row r="20" spans="1:24">
      <c r="A20">
        <v>2018</v>
      </c>
      <c r="B20" s="1">
        <v>17269.755879424854</v>
      </c>
      <c r="C20" s="1">
        <v>6884.7264490200005</v>
      </c>
      <c r="D20" s="6">
        <v>24154.482328444854</v>
      </c>
      <c r="E20" s="1">
        <v>15421.70355903262</v>
      </c>
      <c r="F20" s="1">
        <v>2108.6081893200003</v>
      </c>
      <c r="G20" s="7">
        <v>20233.16635621593</v>
      </c>
      <c r="H20" s="1">
        <v>46198.03</v>
      </c>
      <c r="I20" s="6">
        <v>2979.1103535429552</v>
      </c>
      <c r="J20" s="2">
        <v>3496.5655291999992</v>
      </c>
      <c r="K20" s="1">
        <v>4947.8970771499999</v>
      </c>
      <c r="L20" s="6">
        <v>108398.058</v>
      </c>
      <c r="M20" s="20">
        <f t="shared" si="6"/>
        <v>0.15931794534017255</v>
      </c>
      <c r="N20" s="1">
        <v>111957.336455749</v>
      </c>
      <c r="O20" s="5">
        <f t="shared" si="7"/>
        <v>0.62418221761619697</v>
      </c>
      <c r="P20" s="24">
        <v>2018</v>
      </c>
      <c r="Q20" s="25">
        <v>-2.8000000000000001E-2</v>
      </c>
      <c r="R20" s="26">
        <f t="shared" si="0"/>
        <v>1.1198345120121191</v>
      </c>
      <c r="S20" s="26">
        <f t="shared" si="8"/>
        <v>1.3465646858749174</v>
      </c>
      <c r="T20" s="27">
        <f t="shared" si="1"/>
        <v>0.39178284264230645</v>
      </c>
      <c r="U20" s="27">
        <f t="shared" si="2"/>
        <v>0.43736279569956321</v>
      </c>
      <c r="V20" s="27">
        <f t="shared" si="3"/>
        <v>0.14723895909785412</v>
      </c>
      <c r="W20" s="27">
        <f t="shared" si="4"/>
        <v>0.71497106187565063</v>
      </c>
      <c r="X20" s="27">
        <f t="shared" si="5"/>
        <v>0.42618872378691502</v>
      </c>
    </row>
    <row r="21" spans="1:24" ht="36" customHeight="1">
      <c r="M21" s="5"/>
      <c r="P21" s="28" t="s">
        <v>18</v>
      </c>
      <c r="Q21" s="29">
        <v>0</v>
      </c>
      <c r="R21" s="30" t="s">
        <v>19</v>
      </c>
      <c r="S21" s="30" t="s">
        <v>19</v>
      </c>
      <c r="T21" s="30" t="s">
        <v>20</v>
      </c>
      <c r="U21" s="30" t="s">
        <v>20</v>
      </c>
      <c r="V21" s="27"/>
      <c r="W21" s="31"/>
      <c r="X21" s="30" t="s">
        <v>22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CUADRO 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TNK_2</dc:creator>
  <cp:lastModifiedBy>Microsoft Office User</cp:lastModifiedBy>
  <dcterms:created xsi:type="dcterms:W3CDTF">2019-05-09T23:56:52Z</dcterms:created>
  <dcterms:modified xsi:type="dcterms:W3CDTF">2021-01-10T20:55:29Z</dcterms:modified>
</cp:coreProperties>
</file>